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nursarah\Desktop\"/>
    </mc:Choice>
  </mc:AlternateContent>
  <xr:revisionPtr revIDLastSave="0" documentId="13_ncr:1_{22142815-C073-47F6-8AAD-63C00C1D7538}" xr6:coauthVersionLast="47" xr6:coauthVersionMax="47" xr10:uidLastSave="{00000000-0000-0000-0000-000000000000}"/>
  <bookViews>
    <workbookView xWindow="-108" yWindow="-108" windowWidth="23256" windowHeight="12456" xr2:uid="{FD13F650-46BD-4BBA-9C70-11D47B871980}"/>
  </bookViews>
  <sheets>
    <sheet name="Design - Zone" sheetId="1" r:id="rId1"/>
    <sheet name="Notes Reference" sheetId="2" r:id="rId2"/>
  </sheets>
  <definedNames>
    <definedName name="_xlnm.Print_Area" localSheetId="0">'Design - Zone'!$A$1:$M$63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30" i="1" l="1"/>
  <c r="C34" i="1" l="1"/>
  <c r="E38" i="1" l="1"/>
  <c r="J38" i="1" s="1"/>
  <c r="L38" i="1" s="1"/>
  <c r="E37" i="1"/>
  <c r="G37" i="1" s="1"/>
  <c r="I37" i="1" s="1"/>
  <c r="C36" i="1"/>
  <c r="K26" i="1" s="1"/>
  <c r="E35" i="1"/>
  <c r="J35" i="1" s="1"/>
  <c r="L35" i="1" s="1"/>
  <c r="J33" i="1"/>
  <c r="L33" i="1" s="1"/>
  <c r="E33" i="1"/>
  <c r="G33" i="1" s="1"/>
  <c r="I33" i="1" s="1"/>
  <c r="K28" i="1"/>
  <c r="K27" i="1"/>
  <c r="K25" i="1"/>
  <c r="I21" i="1"/>
  <c r="J17" i="1"/>
  <c r="J21" i="1" l="1"/>
  <c r="G35" i="1"/>
  <c r="I35" i="1" s="1"/>
  <c r="M35" i="1" s="1"/>
  <c r="J37" i="1"/>
  <c r="L37" i="1" s="1"/>
  <c r="M37" i="1" s="1"/>
  <c r="M33" i="1"/>
  <c r="G38" i="1"/>
  <c r="I38" i="1" s="1"/>
  <c r="M38" i="1" s="1"/>
  <c r="C49" i="1"/>
  <c r="I49" i="1" s="1"/>
  <c r="J49" i="1"/>
  <c r="L49" i="1" s="1"/>
  <c r="J19" i="1"/>
  <c r="L40" i="1" l="1"/>
  <c r="M39" i="1"/>
  <c r="K53" i="1" s="1"/>
  <c r="L53" i="1" s="1"/>
  <c r="M49" i="1"/>
  <c r="M50" i="1" s="1"/>
  <c r="K55" i="1"/>
  <c r="I40" i="1"/>
  <c r="M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Muhd. Fendi Mustafa</author>
  </authors>
  <commentList>
    <comment ref="C37" authorId="0" shapeId="0" xr:uid="{19EF7073-2DC1-4E69-AD65-DCBA673B5094}">
      <text>
        <r>
          <rPr>
            <b/>
            <sz val="9"/>
            <color indexed="81"/>
            <rFont val="Tahoma"/>
            <family val="2"/>
          </rPr>
          <t xml:space="preserve">Estimate Baseline (Waste):
</t>
        </r>
        <r>
          <rPr>
            <sz val="9"/>
            <color indexed="81"/>
            <rFont val="Tahoma"/>
            <family val="2"/>
          </rPr>
          <t xml:space="preserve">Averege kg/capita/day:
- Klang Valley / City Centre - 1.35 kg/capita/day
- Rest of Malaysia - 1.17 kg/capita/day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9" authorId="0" shapeId="0" xr:uid="{9D48C1CE-D94A-4072-9713-9A6974AC998D}">
      <text>
        <r>
          <rPr>
            <sz val="9"/>
            <color indexed="81"/>
            <rFont val="Tahoma"/>
            <family val="2"/>
          </rPr>
          <t>Average sequestration potential from:
- urban forest (6,090)
- shrubs
- urban gardens
- grass (550)
- other small pants</t>
        </r>
      </text>
    </comment>
  </commentList>
</comments>
</file>

<file path=xl/sharedStrings.xml><?xml version="1.0" encoding="utf-8"?>
<sst xmlns="http://schemas.openxmlformats.org/spreadsheetml/2006/main" count="136" uniqueCount="101">
  <si>
    <t>LCC REGISTRATION NO:</t>
  </si>
  <si>
    <t>ORGANISATION NAME:</t>
  </si>
  <si>
    <t>LCC ZONE AREA (HA):</t>
  </si>
  <si>
    <t>Estimated development area (% of Zone Area):</t>
  </si>
  <si>
    <t>ha</t>
  </si>
  <si>
    <t>Maximum allowable Plot Ratio:</t>
  </si>
  <si>
    <t>Maximum development floor area:</t>
  </si>
  <si>
    <t>m2</t>
  </si>
  <si>
    <t>Estimated green space (% of development area):</t>
  </si>
  <si>
    <t>LOW CARBON DESIGN CRITERIA</t>
  </si>
  <si>
    <t>Element</t>
  </si>
  <si>
    <t>Unit</t>
  </si>
  <si>
    <t>BAU Design</t>
  </si>
  <si>
    <t>LCS Design</t>
  </si>
  <si>
    <t>Energy</t>
  </si>
  <si>
    <t>BEI</t>
  </si>
  <si>
    <t>kWh/m2/yr</t>
  </si>
  <si>
    <t>kg CO2/kWh</t>
  </si>
  <si>
    <t>Water</t>
  </si>
  <si>
    <t>RWH</t>
  </si>
  <si>
    <t>m3</t>
  </si>
  <si>
    <t>kg CO2/m3</t>
  </si>
  <si>
    <t>Waste</t>
  </si>
  <si>
    <t>RECYCLE</t>
  </si>
  <si>
    <t>tonne</t>
  </si>
  <si>
    <t>kg CO2e/ton</t>
  </si>
  <si>
    <t>Mobility</t>
  </si>
  <si>
    <t>CARS</t>
  </si>
  <si>
    <t>VKT</t>
  </si>
  <si>
    <t>kg CO2e/km</t>
  </si>
  <si>
    <t>Greenery</t>
  </si>
  <si>
    <t>LANDSCAPE</t>
  </si>
  <si>
    <t>kg CO2/ha/yr</t>
  </si>
  <si>
    <t>-</t>
  </si>
  <si>
    <t>CARBON EMISSIONS REDUCTION ESTIMATION, tCO2e</t>
  </si>
  <si>
    <t>Est. kg CO2e/year</t>
  </si>
  <si>
    <t>% Reduction</t>
  </si>
  <si>
    <t>kWh/day</t>
  </si>
  <si>
    <t>kWh/year</t>
  </si>
  <si>
    <t>m2 (total NFA)</t>
  </si>
  <si>
    <t>l/capita/day*</t>
  </si>
  <si>
    <t>m3/day</t>
  </si>
  <si>
    <t>m3/year</t>
  </si>
  <si>
    <t>m3/capita/day</t>
  </si>
  <si>
    <t>kg/capita/day**</t>
  </si>
  <si>
    <t>kg/day</t>
  </si>
  <si>
    <t>tonne/year</t>
  </si>
  <si>
    <t>estimate avg travel distance, km/ day</t>
  </si>
  <si>
    <t>VKT/day</t>
  </si>
  <si>
    <t>Total tCO2:</t>
  </si>
  <si>
    <t>Cars</t>
  </si>
  <si>
    <t>*world avg 165</t>
  </si>
  <si>
    <t>**world avg 1.4</t>
  </si>
  <si>
    <t>VKT = travel distance x traffic volume, nos vehicle.km</t>
  </si>
  <si>
    <t>CARBON SEQUESTRATION ESTIMATION, tCO2e</t>
  </si>
  <si>
    <t>BAU</t>
  </si>
  <si>
    <t>Est. kg CO2</t>
  </si>
  <si>
    <t>Design</t>
  </si>
  <si>
    <t>% Increase</t>
  </si>
  <si>
    <t>This development is designed to reduce the carbon emisisons by</t>
  </si>
  <si>
    <t>This development has the potential to sequester</t>
  </si>
  <si>
    <t>tonne CO2/year</t>
  </si>
  <si>
    <t>source: https://www.nst.com.my/opinion/columnists/2018/12/440092/water-life-use-it-wisely-dont-waste-it</t>
  </si>
  <si>
    <t>Business As Usual</t>
  </si>
  <si>
    <t>Low Carbon Strategy</t>
  </si>
  <si>
    <t>Source</t>
  </si>
  <si>
    <t>Source: DEFRA, 2018</t>
  </si>
  <si>
    <t>2016 onwards. Source: KASA/MGTC</t>
  </si>
  <si>
    <t>2012 onwards. Source: CCM Study, UNEP</t>
  </si>
  <si>
    <t>2018 onwards. Source: DEFRA, 2018</t>
  </si>
  <si>
    <t>Source: MGTC, NC3</t>
  </si>
  <si>
    <t>kg CO2e/ha/year</t>
  </si>
  <si>
    <t>Landscape</t>
  </si>
  <si>
    <t>Energy (Peninsular)</t>
  </si>
  <si>
    <t>Water Bodies (Lake/River)</t>
  </si>
  <si>
    <t>Forest (Pristine)</t>
  </si>
  <si>
    <t>Waste (Solid Municipal Waste)</t>
  </si>
  <si>
    <t>Cars (petrol)</t>
  </si>
  <si>
    <t>Motorcycle (petrol)</t>
  </si>
  <si>
    <t>Bus (per 18 people)</t>
  </si>
  <si>
    <t>Source: LCMB, 2017</t>
  </si>
  <si>
    <t>Emmission Factors</t>
  </si>
  <si>
    <t>Source: MGTC, estimation value derived from NC3</t>
  </si>
  <si>
    <t>Additional notes/ Assumption</t>
  </si>
  <si>
    <t>[will be given after registration completion]</t>
  </si>
  <si>
    <t>[Applicant's Organisation Name]</t>
  </si>
  <si>
    <t>LCC ZONE:</t>
  </si>
  <si>
    <t>PIHAK BERKUASA TEMPATAN (PBT):</t>
  </si>
  <si>
    <t>[Name of the Low Carbon Zone/ Development]</t>
  </si>
  <si>
    <t xml:space="preserve">   [Name of the PBT for this LCC Zone]</t>
  </si>
  <si>
    <t>km/year</t>
  </si>
  <si>
    <t>kWh/m2/year</t>
  </si>
  <si>
    <t>Urban population</t>
  </si>
  <si>
    <t>People</t>
  </si>
  <si>
    <t>IMPACT</t>
  </si>
  <si>
    <t>UNIT</t>
  </si>
  <si>
    <t>EMMISION FACTOR</t>
  </si>
  <si>
    <t>ELEMENT</t>
  </si>
  <si>
    <t>MEASURE</t>
  </si>
  <si>
    <t>BAU DESIGN</t>
  </si>
  <si>
    <t>LCS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</si>
</sst>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00_-;\-* #,##0.000_-;_-* &quot;-&quot;??_-;_-@_-"/>
    <numFmt numFmtId="166" formatCode="0.0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8"/>
      <color theme="1"/>
      <name val="Calibri"/>
      <family val="2"/>
      <scheme val="minor"/>
    </font>
    <font>
      <b/>
      <sz val="9"/>
      <color theme="1"/>
      <name val="Calibri"/>
      <family val="2"/>
      <scheme val="minor"/>
    </font>
    <font>
      <sz val="9"/>
      <color indexed="81"/>
      <name val="Tahoma"/>
      <family val="2"/>
    </font>
    <font>
      <i/>
      <sz val="11"/>
      <color theme="1"/>
      <name val="Calibri"/>
      <family val="2"/>
      <scheme val="minor"/>
    </font>
    <font>
      <sz val="8"/>
      <name val="Calibri"/>
      <family val="2"/>
      <scheme val="minor"/>
    </font>
    <font>
      <b/>
      <sz val="9"/>
      <color indexed="81"/>
      <name val="Tahoma"/>
      <family val="2"/>
    </font>
  </fonts>
  <fills count="12">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rgb="FFFF00FF"/>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
      <patternFill patternType="solid">
        <fgColor theme="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rgb="FFFFFF00"/>
      </left>
      <right style="thick">
        <color rgb="FFFFFF00"/>
      </right>
      <top style="thick">
        <color rgb="FFFFFF00"/>
      </top>
      <bottom style="thin">
        <color indexed="64"/>
      </bottom>
      <diagonal/>
    </border>
    <border>
      <left style="thick">
        <color rgb="FFFFFF00"/>
      </left>
      <right style="thick">
        <color rgb="FFFFFF00"/>
      </right>
      <top style="thin">
        <color indexed="64"/>
      </top>
      <bottom style="thick">
        <color rgb="FFFFFF00"/>
      </bottom>
      <diagonal/>
    </border>
    <border>
      <left style="thin">
        <color indexed="64"/>
      </left>
      <right style="thin">
        <color indexed="64"/>
      </right>
      <top style="thin">
        <color indexed="64"/>
      </top>
      <bottom/>
      <diagonal/>
    </border>
    <border>
      <left style="thick">
        <color rgb="FFFFFF00"/>
      </left>
      <right style="thick">
        <color rgb="FFFFFF00"/>
      </right>
      <top style="thin">
        <color indexed="64"/>
      </top>
      <bottom style="thin">
        <color indexed="64"/>
      </bottom>
      <diagonal/>
    </border>
    <border>
      <left style="thick">
        <color rgb="FFFFFF00"/>
      </left>
      <right style="thin">
        <color indexed="64"/>
      </right>
      <top style="thin">
        <color indexed="64"/>
      </top>
      <bottom style="thick">
        <color rgb="FFFFFF00"/>
      </bottom>
      <diagonal/>
    </border>
    <border>
      <left style="thin">
        <color indexed="64"/>
      </left>
      <right style="thick">
        <color rgb="FFFFFF00"/>
      </right>
      <top style="thin">
        <color indexed="64"/>
      </top>
      <bottom style="thick">
        <color rgb="FFFFFF00"/>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ck">
        <color rgb="FFFFFF00"/>
      </left>
      <right style="thin">
        <color indexed="64"/>
      </right>
      <top style="thick">
        <color rgb="FFFFFF00"/>
      </top>
      <bottom/>
      <diagonal/>
    </border>
    <border>
      <left style="thin">
        <color indexed="64"/>
      </left>
      <right style="thin">
        <color indexed="64"/>
      </right>
      <top style="thick">
        <color rgb="FFFFFF00"/>
      </top>
      <bottom/>
      <diagonal/>
    </border>
    <border>
      <left style="thin">
        <color indexed="64"/>
      </left>
      <right style="thick">
        <color rgb="FFFFFF00"/>
      </right>
      <top style="thick">
        <color rgb="FFFFFF00"/>
      </top>
      <bottom/>
      <diagonal/>
    </border>
    <border>
      <left style="thick">
        <color rgb="FFFFFF00"/>
      </left>
      <right style="thin">
        <color indexed="64"/>
      </right>
      <top/>
      <bottom/>
      <diagonal/>
    </border>
    <border>
      <left style="thin">
        <color indexed="64"/>
      </left>
      <right style="thick">
        <color rgb="FFFFFF00"/>
      </right>
      <top/>
      <bottom/>
      <diagonal/>
    </border>
    <border>
      <left style="thick">
        <color rgb="FFFFFF00"/>
      </left>
      <right/>
      <top/>
      <bottom/>
      <diagonal/>
    </border>
    <border>
      <left/>
      <right style="thick">
        <color rgb="FFFFFF00"/>
      </right>
      <top/>
      <bottom/>
      <diagonal/>
    </border>
    <border>
      <left style="thick">
        <color rgb="FFFFFF00"/>
      </left>
      <right style="thin">
        <color indexed="64"/>
      </right>
      <top/>
      <bottom style="thick">
        <color rgb="FFFFFF00"/>
      </bottom>
      <diagonal/>
    </border>
    <border>
      <left style="thin">
        <color indexed="64"/>
      </left>
      <right style="thin">
        <color indexed="64"/>
      </right>
      <top/>
      <bottom style="thick">
        <color rgb="FFFFFF00"/>
      </bottom>
      <diagonal/>
    </border>
    <border>
      <left style="thin">
        <color indexed="64"/>
      </left>
      <right style="thick">
        <color rgb="FFFFFF00"/>
      </right>
      <top/>
      <bottom style="thick">
        <color rgb="FFFFFF00"/>
      </bottom>
      <diagonal/>
    </border>
    <border>
      <left style="thin">
        <color indexed="64"/>
      </left>
      <right/>
      <top style="thin">
        <color indexed="64"/>
      </top>
      <bottom/>
      <diagonal/>
    </border>
    <border>
      <left style="thin">
        <color indexed="64"/>
      </left>
      <right/>
      <top/>
      <bottom style="thin">
        <color indexed="64"/>
      </bottom>
      <diagonal/>
    </border>
    <border>
      <left style="thick">
        <color rgb="FFFFFF00"/>
      </left>
      <right style="thick">
        <color rgb="FFFFFF00"/>
      </right>
      <top/>
      <bottom style="thin">
        <color indexed="64"/>
      </bottom>
      <diagonal/>
    </border>
    <border>
      <left/>
      <right/>
      <top style="thick">
        <color rgb="FFFFFF00"/>
      </top>
      <bottom style="thick">
        <color rgb="FFFFFF0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51">
    <xf numFmtId="0" fontId="0" fillId="0" borderId="0" xfId="0"/>
    <xf numFmtId="0" fontId="0" fillId="0" borderId="0" xfId="0" applyAlignment="1">
      <alignment wrapText="1"/>
    </xf>
    <xf numFmtId="0" fontId="3" fillId="2" borderId="0" xfId="0" applyFont="1" applyFill="1" applyAlignment="1">
      <alignment horizontal="right"/>
    </xf>
    <xf numFmtId="2" fontId="0" fillId="3" borderId="0" xfId="0" applyNumberFormat="1" applyFill="1" applyAlignment="1">
      <alignment horizontal="left" indent="1"/>
    </xf>
    <xf numFmtId="43" fontId="0" fillId="0" borderId="0" xfId="1" applyFont="1" applyAlignment="1">
      <alignment horizontal="center"/>
    </xf>
    <xf numFmtId="0" fontId="0" fillId="0" borderId="0" xfId="0" applyAlignment="1">
      <alignment horizontal="center"/>
    </xf>
    <xf numFmtId="43" fontId="0" fillId="0" borderId="0" xfId="1" applyFont="1"/>
    <xf numFmtId="0" fontId="3" fillId="6" borderId="1" xfId="0" applyFont="1" applyFill="1" applyBorder="1"/>
    <xf numFmtId="0" fontId="3" fillId="6" borderId="1" xfId="0" applyFont="1" applyFill="1" applyBorder="1" applyAlignment="1">
      <alignment horizontal="center"/>
    </xf>
    <xf numFmtId="0" fontId="3" fillId="7" borderId="1" xfId="0" applyFont="1" applyFill="1" applyBorder="1" applyAlignment="1">
      <alignment horizontal="center"/>
    </xf>
    <xf numFmtId="0" fontId="0" fillId="6" borderId="1" xfId="0" applyFill="1" applyBorder="1" applyAlignment="1">
      <alignment horizontal="center"/>
    </xf>
    <xf numFmtId="0" fontId="3" fillId="6" borderId="3" xfId="0" applyFont="1" applyFill="1" applyBorder="1"/>
    <xf numFmtId="0" fontId="3" fillId="6" borderId="5" xfId="0" applyFont="1" applyFill="1" applyBorder="1" applyAlignment="1">
      <alignment horizontal="center"/>
    </xf>
    <xf numFmtId="0" fontId="3" fillId="6" borderId="3" xfId="0" applyFont="1" applyFill="1" applyBorder="1" applyAlignment="1">
      <alignment horizontal="center"/>
    </xf>
    <xf numFmtId="0" fontId="2" fillId="8" borderId="4" xfId="0" applyFont="1" applyFill="1" applyBorder="1" applyAlignment="1">
      <alignment horizontal="center"/>
    </xf>
    <xf numFmtId="0" fontId="0" fillId="6" borderId="0" xfId="0" applyFill="1"/>
    <xf numFmtId="164" fontId="4" fillId="9" borderId="1" xfId="0" applyNumberFormat="1" applyFont="1" applyFill="1" applyBorder="1" applyAlignment="1">
      <alignment horizontal="center"/>
    </xf>
    <xf numFmtId="0" fontId="4" fillId="6" borderId="1" xfId="0" applyFont="1" applyFill="1" applyBorder="1" applyAlignment="1">
      <alignment horizontal="center"/>
    </xf>
    <xf numFmtId="164" fontId="0" fillId="9" borderId="1" xfId="1" applyNumberFormat="1" applyFont="1" applyFill="1" applyBorder="1" applyAlignment="1">
      <alignment horizontal="center"/>
    </xf>
    <xf numFmtId="43" fontId="0" fillId="6" borderId="1" xfId="1" applyFont="1" applyFill="1" applyBorder="1" applyAlignment="1">
      <alignment horizontal="center"/>
    </xf>
    <xf numFmtId="43" fontId="0" fillId="6" borderId="3" xfId="1" applyFont="1" applyFill="1" applyBorder="1" applyAlignment="1">
      <alignment horizontal="center"/>
    </xf>
    <xf numFmtId="164" fontId="0" fillId="9" borderId="4" xfId="1" applyNumberFormat="1" applyFont="1" applyFill="1" applyBorder="1" applyAlignment="1">
      <alignment horizontal="center"/>
    </xf>
    <xf numFmtId="10" fontId="0" fillId="6" borderId="1" xfId="2" applyNumberFormat="1" applyFont="1" applyFill="1" applyBorder="1" applyAlignment="1">
      <alignment horizontal="center"/>
    </xf>
    <xf numFmtId="164" fontId="5" fillId="6" borderId="5" xfId="1" applyNumberFormat="1" applyFont="1" applyFill="1" applyBorder="1" applyAlignment="1">
      <alignment horizontal="center"/>
    </xf>
    <xf numFmtId="0" fontId="5" fillId="6" borderId="1" xfId="0" applyFont="1" applyFill="1" applyBorder="1" applyAlignment="1">
      <alignment horizontal="center"/>
    </xf>
    <xf numFmtId="164" fontId="0" fillId="9" borderId="1" xfId="0" applyNumberFormat="1" applyFill="1" applyBorder="1" applyAlignment="1">
      <alignment horizontal="center"/>
    </xf>
    <xf numFmtId="43" fontId="4" fillId="6" borderId="1" xfId="1" applyFont="1" applyFill="1" applyBorder="1" applyAlignment="1">
      <alignment horizontal="center"/>
    </xf>
    <xf numFmtId="0" fontId="3" fillId="6" borderId="3" xfId="0" applyFont="1" applyFill="1" applyBorder="1" applyAlignment="1">
      <alignment vertical="top"/>
    </xf>
    <xf numFmtId="164" fontId="4" fillId="9" borderId="1" xfId="0" applyNumberFormat="1" applyFont="1" applyFill="1" applyBorder="1" applyAlignment="1">
      <alignment horizontal="center" vertical="top"/>
    </xf>
    <xf numFmtId="0" fontId="4" fillId="6" borderId="1" xfId="0" applyFont="1" applyFill="1" applyBorder="1" applyAlignment="1">
      <alignment horizontal="center" vertical="top"/>
    </xf>
    <xf numFmtId="164" fontId="0" fillId="9" borderId="1" xfId="0" applyNumberFormat="1" applyFill="1" applyBorder="1" applyAlignment="1">
      <alignment horizontal="center" vertical="top"/>
    </xf>
    <xf numFmtId="0" fontId="0" fillId="6" borderId="1" xfId="0" applyFill="1" applyBorder="1" applyAlignment="1">
      <alignment horizontal="center" vertical="top"/>
    </xf>
    <xf numFmtId="43" fontId="0" fillId="6" borderId="3" xfId="1" applyFont="1" applyFill="1" applyBorder="1" applyAlignment="1">
      <alignment horizontal="center" vertical="top"/>
    </xf>
    <xf numFmtId="164" fontId="0" fillId="9" borderId="4" xfId="1" applyNumberFormat="1" applyFont="1" applyFill="1" applyBorder="1" applyAlignment="1">
      <alignment horizontal="center" vertical="top"/>
    </xf>
    <xf numFmtId="43" fontId="4" fillId="6" borderId="1" xfId="1" applyFont="1" applyFill="1" applyBorder="1" applyAlignment="1">
      <alignment horizontal="center" vertical="top"/>
    </xf>
    <xf numFmtId="10" fontId="0" fillId="6" borderId="1" xfId="2" applyNumberFormat="1" applyFont="1" applyFill="1" applyBorder="1" applyAlignment="1">
      <alignment horizontal="center" vertical="top"/>
    </xf>
    <xf numFmtId="0" fontId="0" fillId="0" borderId="0" xfId="0" applyAlignment="1">
      <alignment vertical="top"/>
    </xf>
    <xf numFmtId="0" fontId="3" fillId="0" borderId="6" xfId="0" applyFont="1" applyBorder="1"/>
    <xf numFmtId="10" fontId="3" fillId="0" borderId="7" xfId="0" applyNumberFormat="1" applyFont="1" applyBorder="1" applyAlignment="1">
      <alignment horizontal="center"/>
    </xf>
    <xf numFmtId="0" fontId="0" fillId="6" borderId="3" xfId="0" applyFill="1" applyBorder="1" applyAlignment="1">
      <alignment horizontal="center"/>
    </xf>
    <xf numFmtId="43" fontId="3" fillId="6" borderId="1" xfId="1" applyFont="1" applyFill="1" applyBorder="1" applyAlignment="1">
      <alignment horizontal="center"/>
    </xf>
    <xf numFmtId="0" fontId="0" fillId="6" borderId="8" xfId="0" applyFill="1" applyBorder="1" applyAlignment="1">
      <alignment horizontal="center"/>
    </xf>
    <xf numFmtId="164" fontId="3" fillId="6" borderId="9" xfId="0" applyNumberFormat="1" applyFont="1" applyFill="1" applyBorder="1" applyAlignment="1">
      <alignment horizontal="center"/>
    </xf>
    <xf numFmtId="0" fontId="6" fillId="0" borderId="6" xfId="0" applyFont="1" applyBorder="1"/>
    <xf numFmtId="0" fontId="6" fillId="0" borderId="0" xfId="0" applyFont="1"/>
    <xf numFmtId="10" fontId="3" fillId="0" borderId="0" xfId="0" applyNumberFormat="1" applyFont="1" applyAlignment="1">
      <alignment horizontal="center"/>
    </xf>
    <xf numFmtId="43" fontId="0" fillId="6" borderId="1" xfId="0" applyNumberFormat="1" applyFill="1" applyBorder="1" applyAlignment="1">
      <alignment horizontal="center"/>
    </xf>
    <xf numFmtId="43" fontId="3" fillId="0" borderId="0" xfId="1" applyFont="1" applyAlignment="1">
      <alignment horizontal="center"/>
    </xf>
    <xf numFmtId="10" fontId="3" fillId="0" borderId="10" xfId="0" applyNumberFormat="1" applyFont="1" applyBorder="1" applyAlignment="1">
      <alignment horizontal="center"/>
    </xf>
    <xf numFmtId="164" fontId="3" fillId="0" borderId="0" xfId="0" applyNumberFormat="1" applyFont="1" applyAlignment="1">
      <alignment horizontal="center"/>
    </xf>
    <xf numFmtId="10" fontId="0" fillId="0" borderId="11" xfId="0" applyNumberFormat="1" applyBorder="1" applyAlignment="1">
      <alignment horizontal="right"/>
    </xf>
    <xf numFmtId="0" fontId="0" fillId="0" borderId="12" xfId="0" applyBorder="1"/>
    <xf numFmtId="0" fontId="0" fillId="0" borderId="13" xfId="0" applyBorder="1"/>
    <xf numFmtId="43" fontId="0" fillId="0" borderId="11" xfId="0" applyNumberFormat="1" applyBorder="1" applyAlignment="1">
      <alignment horizontal="center"/>
    </xf>
    <xf numFmtId="0" fontId="3" fillId="2" borderId="0" xfId="0" applyFont="1" applyFill="1" applyAlignment="1">
      <alignment horizontal="left"/>
    </xf>
    <xf numFmtId="0" fontId="5" fillId="0" borderId="0" xfId="0" applyFont="1"/>
    <xf numFmtId="0" fontId="0" fillId="0" borderId="0" xfId="0" applyAlignment="1">
      <alignment horizontal="left"/>
    </xf>
    <xf numFmtId="0" fontId="0" fillId="10" borderId="0" xfId="0" applyFill="1"/>
    <xf numFmtId="0" fontId="3" fillId="10" borderId="0" xfId="0" applyFont="1" applyFill="1"/>
    <xf numFmtId="0" fontId="0" fillId="10" borderId="0" xfId="0" applyFill="1" applyAlignment="1"/>
    <xf numFmtId="0" fontId="0" fillId="10" borderId="0" xfId="0" applyFill="1" applyAlignment="1">
      <alignment horizontal="left"/>
    </xf>
    <xf numFmtId="166" fontId="0" fillId="10" borderId="0" xfId="0" applyNumberFormat="1" applyFill="1" applyAlignment="1">
      <alignment horizontal="right" vertical="center"/>
    </xf>
    <xf numFmtId="0" fontId="0" fillId="10" borderId="0" xfId="0" applyFill="1" applyAlignment="1">
      <alignment horizontal="left" vertical="center"/>
    </xf>
    <xf numFmtId="0" fontId="3" fillId="10" borderId="0" xfId="0" applyFont="1" applyFill="1" applyBorder="1" applyAlignment="1">
      <alignment horizontal="right" vertical="center"/>
    </xf>
    <xf numFmtId="165" fontId="0" fillId="10" borderId="0" xfId="1" applyNumberFormat="1" applyFont="1" applyFill="1" applyBorder="1" applyAlignment="1">
      <alignment horizontal="right" vertical="center"/>
    </xf>
    <xf numFmtId="165" fontId="4" fillId="10" borderId="0" xfId="1" applyNumberFormat="1" applyFont="1" applyFill="1" applyBorder="1" applyAlignment="1">
      <alignment horizontal="right" vertical="center"/>
    </xf>
    <xf numFmtId="164" fontId="0" fillId="10" borderId="0" xfId="1" applyNumberFormat="1" applyFont="1" applyFill="1" applyAlignment="1">
      <alignment horizontal="right" vertical="center"/>
    </xf>
    <xf numFmtId="0" fontId="0" fillId="10" borderId="0" xfId="0" applyFill="1" applyAlignment="1">
      <alignment horizontal="right" vertical="center"/>
    </xf>
    <xf numFmtId="0" fontId="3" fillId="10" borderId="0" xfId="0" applyFont="1" applyFill="1" applyBorder="1" applyAlignment="1">
      <alignment horizontal="left"/>
    </xf>
    <xf numFmtId="0" fontId="0" fillId="10" borderId="0" xfId="0" applyFill="1" applyBorder="1" applyAlignment="1">
      <alignment horizontal="left"/>
    </xf>
    <xf numFmtId="164" fontId="0" fillId="10" borderId="0" xfId="1" applyNumberFormat="1" applyFont="1" applyFill="1" applyAlignment="1">
      <alignment horizontal="left"/>
    </xf>
    <xf numFmtId="0" fontId="4" fillId="10" borderId="16" xfId="0" applyFont="1" applyFill="1" applyBorder="1" applyAlignment="1">
      <alignment horizontal="center"/>
    </xf>
    <xf numFmtId="1" fontId="0" fillId="6" borderId="3" xfId="0" applyNumberFormat="1" applyFill="1" applyBorder="1"/>
    <xf numFmtId="166" fontId="0" fillId="6" borderId="3" xfId="0" applyNumberFormat="1" applyFill="1" applyBorder="1"/>
    <xf numFmtId="2" fontId="0" fillId="6" borderId="3" xfId="0" applyNumberFormat="1" applyFill="1" applyBorder="1"/>
    <xf numFmtId="9" fontId="0" fillId="6" borderId="5" xfId="0" applyNumberFormat="1" applyFill="1" applyBorder="1" applyAlignment="1">
      <alignment horizontal="center"/>
    </xf>
    <xf numFmtId="0" fontId="2" fillId="8" borderId="17" xfId="0" applyFont="1" applyFill="1" applyBorder="1" applyAlignment="1">
      <alignment horizontal="center"/>
    </xf>
    <xf numFmtId="0" fontId="0" fillId="10" borderId="15" xfId="0" applyFill="1" applyBorder="1" applyAlignment="1">
      <alignment horizontal="center"/>
    </xf>
    <xf numFmtId="9" fontId="0" fillId="10" borderId="18" xfId="0" applyNumberFormat="1" applyFill="1" applyBorder="1" applyAlignment="1">
      <alignment horizontal="center"/>
    </xf>
    <xf numFmtId="9" fontId="0" fillId="10" borderId="19" xfId="0" applyNumberFormat="1" applyFill="1" applyBorder="1" applyAlignment="1">
      <alignment horizontal="center"/>
    </xf>
    <xf numFmtId="9" fontId="0" fillId="10" borderId="20" xfId="0" applyNumberFormat="1" applyFill="1" applyBorder="1" applyAlignment="1">
      <alignment horizontal="center"/>
    </xf>
    <xf numFmtId="0" fontId="5" fillId="6" borderId="5" xfId="0" applyFont="1" applyFill="1" applyBorder="1" applyAlignment="1">
      <alignment horizontal="center"/>
    </xf>
    <xf numFmtId="164" fontId="0" fillId="10" borderId="18" xfId="1" applyNumberFormat="1" applyFont="1" applyFill="1" applyBorder="1" applyAlignment="1">
      <alignment horizontal="center"/>
    </xf>
    <xf numFmtId="0" fontId="5" fillId="6" borderId="5" xfId="0" applyFont="1" applyFill="1" applyBorder="1" applyAlignment="1">
      <alignment horizontal="center" vertical="top" wrapText="1"/>
    </xf>
    <xf numFmtId="0" fontId="0" fillId="10" borderId="16" xfId="0" applyFill="1" applyBorder="1" applyAlignment="1">
      <alignment horizontal="center" vertical="top"/>
    </xf>
    <xf numFmtId="0" fontId="3" fillId="0" borderId="0" xfId="0" applyFont="1" applyBorder="1"/>
    <xf numFmtId="0" fontId="3" fillId="11" borderId="21" xfId="0" applyFont="1" applyFill="1" applyBorder="1"/>
    <xf numFmtId="0" fontId="3" fillId="11" borderId="2" xfId="0" applyFont="1" applyFill="1" applyBorder="1"/>
    <xf numFmtId="0" fontId="3" fillId="11" borderId="8" xfId="0" applyFont="1" applyFill="1" applyBorder="1"/>
    <xf numFmtId="0" fontId="3" fillId="11" borderId="0" xfId="0" applyFont="1" applyFill="1" applyBorder="1"/>
    <xf numFmtId="0" fontId="3" fillId="11" borderId="21" xfId="0" applyFont="1" applyFill="1" applyBorder="1" applyAlignment="1">
      <alignment vertical="top"/>
    </xf>
    <xf numFmtId="0" fontId="6" fillId="0" borderId="22" xfId="0" applyFont="1" applyBorder="1"/>
    <xf numFmtId="164" fontId="0" fillId="0" borderId="15" xfId="1" applyNumberFormat="1" applyFont="1" applyFill="1" applyBorder="1"/>
    <xf numFmtId="164" fontId="0" fillId="0" borderId="16" xfId="1" applyNumberFormat="1" applyFont="1" applyFill="1" applyBorder="1"/>
    <xf numFmtId="9" fontId="0" fillId="0" borderId="0" xfId="0" applyNumberFormat="1"/>
    <xf numFmtId="0" fontId="0" fillId="0" borderId="1" xfId="0" applyFill="1" applyBorder="1" applyAlignment="1">
      <alignment horizontal="center"/>
    </xf>
    <xf numFmtId="0" fontId="3" fillId="7" borderId="23" xfId="0" applyFont="1" applyFill="1" applyBorder="1" applyAlignment="1">
      <alignment horizontal="center"/>
    </xf>
    <xf numFmtId="0" fontId="0" fillId="4" borderId="2" xfId="0" applyFill="1" applyBorder="1" applyAlignment="1">
      <alignment horizontal="center"/>
    </xf>
    <xf numFmtId="0" fontId="0" fillId="6" borderId="24" xfId="0" applyFill="1" applyBorder="1" applyAlignment="1">
      <alignment horizontal="center"/>
    </xf>
    <xf numFmtId="0" fontId="0" fillId="4" borderId="21" xfId="0" applyFill="1" applyBorder="1" applyAlignment="1">
      <alignment horizontal="center"/>
    </xf>
    <xf numFmtId="165" fontId="0" fillId="0" borderId="1" xfId="1" applyNumberFormat="1" applyFont="1" applyFill="1" applyBorder="1" applyAlignment="1">
      <alignment horizontal="center"/>
    </xf>
    <xf numFmtId="165" fontId="4" fillId="0" borderId="1" xfId="1" applyNumberFormat="1" applyFont="1" applyFill="1" applyBorder="1" applyAlignment="1">
      <alignment horizontal="center"/>
    </xf>
    <xf numFmtId="0" fontId="0" fillId="0" borderId="3" xfId="0" applyFill="1" applyBorder="1" applyAlignment="1">
      <alignment horizontal="center"/>
    </xf>
    <xf numFmtId="43" fontId="0" fillId="6" borderId="0" xfId="1" applyFont="1" applyFill="1" applyAlignment="1">
      <alignment horizontal="center"/>
    </xf>
    <xf numFmtId="164" fontId="1" fillId="6" borderId="0" xfId="1" applyNumberFormat="1" applyFont="1" applyFill="1"/>
    <xf numFmtId="43" fontId="0" fillId="6" borderId="0" xfId="0" applyNumberFormat="1" applyFill="1"/>
    <xf numFmtId="9" fontId="0" fillId="6" borderId="0" xfId="0" applyNumberFormat="1" applyFill="1" applyAlignment="1">
      <alignment horizontal="center"/>
    </xf>
    <xf numFmtId="0" fontId="3" fillId="0" borderId="0" xfId="0" applyFont="1" applyFill="1" applyAlignment="1">
      <alignment horizontal="left"/>
    </xf>
    <xf numFmtId="0" fontId="3" fillId="0" borderId="0" xfId="0" applyFont="1" applyFill="1" applyAlignment="1">
      <alignment horizontal="right"/>
    </xf>
    <xf numFmtId="0" fontId="0" fillId="0" borderId="0" xfId="0" applyFill="1" applyBorder="1" applyAlignment="1">
      <alignment horizontal="left" indent="1"/>
    </xf>
    <xf numFmtId="0" fontId="0" fillId="0" borderId="0" xfId="0" applyFill="1"/>
    <xf numFmtId="9" fontId="0" fillId="10" borderId="37" xfId="0" applyNumberFormat="1" applyFill="1" applyBorder="1" applyAlignment="1">
      <alignment horizontal="center"/>
    </xf>
    <xf numFmtId="0" fontId="0" fillId="0" borderId="38" xfId="0" applyFill="1" applyBorder="1" applyAlignment="1">
      <alignment horizontal="left" indent="1"/>
    </xf>
    <xf numFmtId="0" fontId="3" fillId="3" borderId="0" xfId="0" applyFont="1" applyFill="1" applyAlignment="1">
      <alignment horizontal="left"/>
    </xf>
    <xf numFmtId="0" fontId="3" fillId="3" borderId="0" xfId="0" applyFont="1" applyFill="1" applyAlignment="1">
      <alignment horizontal="right"/>
    </xf>
    <xf numFmtId="2" fontId="0" fillId="10" borderId="15" xfId="0" applyNumberFormat="1" applyFill="1" applyBorder="1" applyAlignment="1">
      <alignment horizontal="center" vertical="center"/>
    </xf>
    <xf numFmtId="0" fontId="0" fillId="0" borderId="14" xfId="0" applyBorder="1" applyAlignment="1">
      <alignment horizontal="left"/>
    </xf>
    <xf numFmtId="0" fontId="0" fillId="0" borderId="13" xfId="0" applyBorder="1" applyAlignment="1">
      <alignment horizontal="left"/>
    </xf>
    <xf numFmtId="0" fontId="0" fillId="10" borderId="25" xfId="0" applyFill="1" applyBorder="1" applyAlignment="1">
      <alignment horizontal="left" indent="1"/>
    </xf>
    <xf numFmtId="0" fontId="0" fillId="10" borderId="26" xfId="0" applyFill="1" applyBorder="1" applyAlignment="1">
      <alignment horizontal="left" indent="1"/>
    </xf>
    <xf numFmtId="0" fontId="0" fillId="10" borderId="27" xfId="0" applyFill="1" applyBorder="1" applyAlignment="1">
      <alignment horizontal="left" indent="1"/>
    </xf>
    <xf numFmtId="0" fontId="0" fillId="10" borderId="28" xfId="0" applyFill="1" applyBorder="1" applyAlignment="1">
      <alignment horizontal="left" indent="1"/>
    </xf>
    <xf numFmtId="0" fontId="0" fillId="10" borderId="6" xfId="0" applyFill="1" applyBorder="1" applyAlignment="1">
      <alignment horizontal="left" indent="1"/>
    </xf>
    <xf numFmtId="0" fontId="0" fillId="10" borderId="29" xfId="0" applyFill="1" applyBorder="1" applyAlignment="1">
      <alignment horizontal="left" indent="1"/>
    </xf>
    <xf numFmtId="0" fontId="0" fillId="10" borderId="32" xfId="0" applyFill="1" applyBorder="1" applyAlignment="1">
      <alignment horizontal="left" indent="1"/>
    </xf>
    <xf numFmtId="0" fontId="0" fillId="10" borderId="33" xfId="0" applyFill="1" applyBorder="1" applyAlignment="1">
      <alignment horizontal="left" indent="1"/>
    </xf>
    <xf numFmtId="0" fontId="0" fillId="10" borderId="34" xfId="0" applyFill="1" applyBorder="1" applyAlignment="1">
      <alignment horizontal="left" indent="1"/>
    </xf>
    <xf numFmtId="0" fontId="2" fillId="5" borderId="2" xfId="0" applyFont="1" applyFill="1" applyBorder="1" applyAlignment="1">
      <alignment horizontal="center"/>
    </xf>
    <xf numFmtId="0" fontId="0" fillId="10" borderId="30" xfId="0" applyFill="1" applyBorder="1" applyAlignment="1">
      <alignment horizontal="left" vertical="center"/>
    </xf>
    <xf numFmtId="0" fontId="0" fillId="10" borderId="0" xfId="0" applyFill="1" applyBorder="1" applyAlignment="1">
      <alignment horizontal="left" vertical="center"/>
    </xf>
    <xf numFmtId="0" fontId="0" fillId="10" borderId="31" xfId="0" applyFill="1" applyBorder="1" applyAlignment="1">
      <alignment horizontal="left" vertical="center"/>
    </xf>
    <xf numFmtId="0" fontId="3" fillId="6" borderId="3" xfId="0" applyFont="1" applyFill="1" applyBorder="1" applyAlignment="1">
      <alignment horizontal="left" vertical="center"/>
    </xf>
    <xf numFmtId="0" fontId="3" fillId="6" borderId="5" xfId="0" applyFont="1" applyFill="1" applyBorder="1" applyAlignment="1">
      <alignment horizontal="left" vertical="center"/>
    </xf>
    <xf numFmtId="0" fontId="3" fillId="0" borderId="3" xfId="0" applyFont="1" applyFill="1" applyBorder="1" applyAlignment="1">
      <alignment horizontal="left" vertical="center"/>
    </xf>
    <xf numFmtId="0" fontId="3" fillId="0" borderId="5" xfId="0" applyFont="1" applyFill="1" applyBorder="1" applyAlignment="1">
      <alignment horizontal="left" vertical="center"/>
    </xf>
    <xf numFmtId="0" fontId="3" fillId="0" borderId="35"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5" xfId="0" applyFont="1" applyFill="1" applyBorder="1" applyAlignment="1">
      <alignment horizontal="center"/>
    </xf>
    <xf numFmtId="0" fontId="3" fillId="0" borderId="21" xfId="0" applyFont="1" applyFill="1" applyBorder="1" applyAlignment="1">
      <alignment horizontal="center"/>
    </xf>
    <xf numFmtId="0" fontId="3" fillId="0" borderId="23" xfId="0" applyFont="1" applyFill="1" applyBorder="1" applyAlignment="1">
      <alignment horizontal="center"/>
    </xf>
    <xf numFmtId="0" fontId="3" fillId="0" borderId="36" xfId="0" applyFont="1" applyFill="1" applyBorder="1" applyAlignment="1">
      <alignment horizontal="center"/>
    </xf>
    <xf numFmtId="0" fontId="3" fillId="0" borderId="2" xfId="0" applyFont="1" applyFill="1" applyBorder="1" applyAlignment="1">
      <alignment horizontal="center"/>
    </xf>
    <xf numFmtId="0" fontId="3" fillId="0" borderId="9" xfId="0" applyFont="1" applyFill="1" applyBorder="1" applyAlignment="1">
      <alignment horizontal="center"/>
    </xf>
    <xf numFmtId="0" fontId="8" fillId="10" borderId="0" xfId="0" applyFont="1" applyFill="1" applyAlignment="1">
      <alignment horizontal="left"/>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59532</xdr:colOff>
      <xdr:row>56</xdr:row>
      <xdr:rowOff>19050</xdr:rowOff>
    </xdr:from>
    <xdr:to>
      <xdr:col>12</xdr:col>
      <xdr:colOff>742950</xdr:colOff>
      <xdr:row>62</xdr:row>
      <xdr:rowOff>145984</xdr:rowOff>
    </xdr:to>
    <xdr:grpSp>
      <xdr:nvGrpSpPr>
        <xdr:cNvPr id="2" name="Group 1">
          <a:extLst>
            <a:ext uri="{FF2B5EF4-FFF2-40B4-BE49-F238E27FC236}">
              <a16:creationId xmlns:a16="http://schemas.microsoft.com/office/drawing/2014/main" id="{05CE49C2-C268-4014-A4F7-12FF64D808BC}"/>
            </a:ext>
          </a:extLst>
        </xdr:cNvPr>
        <xdr:cNvGrpSpPr/>
      </xdr:nvGrpSpPr>
      <xdr:grpSpPr>
        <a:xfrm>
          <a:off x="59532" y="10714928"/>
          <a:ext cx="10923955" cy="1242056"/>
          <a:chOff x="63500" y="7639050"/>
          <a:chExt cx="6432550" cy="1301750"/>
        </a:xfrm>
      </xdr:grpSpPr>
      <xdr:grpSp>
        <xdr:nvGrpSpPr>
          <xdr:cNvPr id="3" name="Group 2">
            <a:extLst>
              <a:ext uri="{FF2B5EF4-FFF2-40B4-BE49-F238E27FC236}">
                <a16:creationId xmlns:a16="http://schemas.microsoft.com/office/drawing/2014/main" id="{23D7D9EF-D841-4F46-8FEC-E3D1FBD41F9F}"/>
              </a:ext>
            </a:extLst>
          </xdr:cNvPr>
          <xdr:cNvGrpSpPr/>
        </xdr:nvGrpSpPr>
        <xdr:grpSpPr>
          <a:xfrm>
            <a:off x="63500" y="7639050"/>
            <a:ext cx="6432550" cy="1079500"/>
            <a:chOff x="63500" y="7639050"/>
            <a:chExt cx="6432550" cy="1079500"/>
          </a:xfrm>
        </xdr:grpSpPr>
        <xdr:grpSp>
          <xdr:nvGrpSpPr>
            <xdr:cNvPr id="8" name="Group 7">
              <a:extLst>
                <a:ext uri="{FF2B5EF4-FFF2-40B4-BE49-F238E27FC236}">
                  <a16:creationId xmlns:a16="http://schemas.microsoft.com/office/drawing/2014/main" id="{002D36BA-CB02-41A7-B279-0A48154528EC}"/>
                </a:ext>
              </a:extLst>
            </xdr:cNvPr>
            <xdr:cNvGrpSpPr/>
          </xdr:nvGrpSpPr>
          <xdr:grpSpPr>
            <a:xfrm>
              <a:off x="63500" y="7639050"/>
              <a:ext cx="6432550" cy="857250"/>
              <a:chOff x="50800" y="8020050"/>
              <a:chExt cx="6432550" cy="857250"/>
            </a:xfrm>
          </xdr:grpSpPr>
          <xdr:grpSp>
            <xdr:nvGrpSpPr>
              <xdr:cNvPr id="13" name="Group 12">
                <a:extLst>
                  <a:ext uri="{FF2B5EF4-FFF2-40B4-BE49-F238E27FC236}">
                    <a16:creationId xmlns:a16="http://schemas.microsoft.com/office/drawing/2014/main" id="{50F1DDE9-5B73-4C60-9086-A6151E6A0BB9}"/>
                  </a:ext>
                </a:extLst>
              </xdr:cNvPr>
              <xdr:cNvGrpSpPr/>
            </xdr:nvGrpSpPr>
            <xdr:grpSpPr>
              <a:xfrm>
                <a:off x="50800" y="8020050"/>
                <a:ext cx="6432550" cy="228600"/>
                <a:chOff x="50800" y="8020050"/>
                <a:chExt cx="6432550" cy="228600"/>
              </a:xfrm>
            </xdr:grpSpPr>
            <xdr:sp macro="" textlink="">
              <xdr:nvSpPr>
                <xdr:cNvPr id="18" name="Rectangle 17">
                  <a:extLst>
                    <a:ext uri="{FF2B5EF4-FFF2-40B4-BE49-F238E27FC236}">
                      <a16:creationId xmlns:a16="http://schemas.microsoft.com/office/drawing/2014/main" id="{B49B7C03-DD66-4ACD-BA31-3FB89EEF7F03}"/>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a:solidFill>
                        <a:sysClr val="windowText" lastClr="000000"/>
                      </a:solidFill>
                    </a:rPr>
                    <a:t>FACILITATOR</a:t>
                  </a:r>
                </a:p>
              </xdr:txBody>
            </xdr:sp>
            <xdr:sp macro="" textlink="">
              <xdr:nvSpPr>
                <xdr:cNvPr id="19" name="Rectangle 18">
                  <a:extLst>
                    <a:ext uri="{FF2B5EF4-FFF2-40B4-BE49-F238E27FC236}">
                      <a16:creationId xmlns:a16="http://schemas.microsoft.com/office/drawing/2014/main" id="{EC5C9679-B347-4DF6-B24F-F089C5EBE7FD}"/>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a:solidFill>
                        <a:sysClr val="windowText" lastClr="000000"/>
                      </a:solidFill>
                    </a:rPr>
                    <a:t>PROJECT OWNER</a:t>
                  </a:r>
                </a:p>
              </xdr:txBody>
            </xdr:sp>
            <xdr:sp macro="" textlink="">
              <xdr:nvSpPr>
                <xdr:cNvPr id="20" name="Rectangle 19">
                  <a:extLst>
                    <a:ext uri="{FF2B5EF4-FFF2-40B4-BE49-F238E27FC236}">
                      <a16:creationId xmlns:a16="http://schemas.microsoft.com/office/drawing/2014/main" id="{387A0910-398A-4745-A1B0-64ACDEDEAD6A}"/>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a:solidFill>
                        <a:sysClr val="windowText" lastClr="000000"/>
                      </a:solidFill>
                    </a:rPr>
                    <a:t>AUDITOR</a:t>
                  </a:r>
                </a:p>
              </xdr:txBody>
            </xdr:sp>
          </xdr:grpSp>
          <xdr:grpSp>
            <xdr:nvGrpSpPr>
              <xdr:cNvPr id="14" name="Group 13">
                <a:extLst>
                  <a:ext uri="{FF2B5EF4-FFF2-40B4-BE49-F238E27FC236}">
                    <a16:creationId xmlns:a16="http://schemas.microsoft.com/office/drawing/2014/main" id="{ABB30100-A248-43D4-959E-6CA24C4381F2}"/>
                  </a:ext>
                </a:extLst>
              </xdr:cNvPr>
              <xdr:cNvGrpSpPr/>
            </xdr:nvGrpSpPr>
            <xdr:grpSpPr>
              <a:xfrm>
                <a:off x="50800" y="8248650"/>
                <a:ext cx="6432550" cy="628650"/>
                <a:chOff x="50800" y="8020050"/>
                <a:chExt cx="6432550" cy="228600"/>
              </a:xfrm>
            </xdr:grpSpPr>
            <xdr:sp macro="" textlink="">
              <xdr:nvSpPr>
                <xdr:cNvPr id="15" name="Rectangle 14">
                  <a:extLst>
                    <a:ext uri="{FF2B5EF4-FFF2-40B4-BE49-F238E27FC236}">
                      <a16:creationId xmlns:a16="http://schemas.microsoft.com/office/drawing/2014/main" id="{0E30BCB9-6FA9-4AD5-A930-964368891CCE}"/>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6" name="Rectangle 15">
                  <a:extLst>
                    <a:ext uri="{FF2B5EF4-FFF2-40B4-BE49-F238E27FC236}">
                      <a16:creationId xmlns:a16="http://schemas.microsoft.com/office/drawing/2014/main" id="{844E42DF-443C-4A2B-88B1-7CAA3E0AE770}"/>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7" name="Rectangle 16">
                  <a:extLst>
                    <a:ext uri="{FF2B5EF4-FFF2-40B4-BE49-F238E27FC236}">
                      <a16:creationId xmlns:a16="http://schemas.microsoft.com/office/drawing/2014/main" id="{771BF402-B52E-4F59-9DD4-A8934A1EE101}"/>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grpSp>
        </xdr:grpSp>
        <xdr:grpSp>
          <xdr:nvGrpSpPr>
            <xdr:cNvPr id="9" name="Group 8">
              <a:extLst>
                <a:ext uri="{FF2B5EF4-FFF2-40B4-BE49-F238E27FC236}">
                  <a16:creationId xmlns:a16="http://schemas.microsoft.com/office/drawing/2014/main" id="{6ED17E90-78E6-4BDF-BD40-72ADF907733B}"/>
                </a:ext>
              </a:extLst>
            </xdr:cNvPr>
            <xdr:cNvGrpSpPr/>
          </xdr:nvGrpSpPr>
          <xdr:grpSpPr>
            <a:xfrm>
              <a:off x="63500" y="8489950"/>
              <a:ext cx="6432550" cy="228600"/>
              <a:chOff x="50800" y="8020050"/>
              <a:chExt cx="6432550" cy="228600"/>
            </a:xfrm>
          </xdr:grpSpPr>
          <xdr:sp macro="" textlink="">
            <xdr:nvSpPr>
              <xdr:cNvPr id="10" name="Rectangle 9">
                <a:extLst>
                  <a:ext uri="{FF2B5EF4-FFF2-40B4-BE49-F238E27FC236}">
                    <a16:creationId xmlns:a16="http://schemas.microsoft.com/office/drawing/2014/main" id="{279E56AC-2DDF-470E-B4B9-3FBA2267B2CB}"/>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1" name="Rectangle 10">
                <a:extLst>
                  <a:ext uri="{FF2B5EF4-FFF2-40B4-BE49-F238E27FC236}">
                    <a16:creationId xmlns:a16="http://schemas.microsoft.com/office/drawing/2014/main" id="{84F16C89-2D2D-40E0-A80F-57312B782AD9}"/>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2" name="Rectangle 11">
                <a:extLst>
                  <a:ext uri="{FF2B5EF4-FFF2-40B4-BE49-F238E27FC236}">
                    <a16:creationId xmlns:a16="http://schemas.microsoft.com/office/drawing/2014/main" id="{D8EF8BD2-12F4-42ED-BE8F-AF08A31DF5CE}"/>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grpSp>
      </xdr:grpSp>
      <xdr:grpSp>
        <xdr:nvGrpSpPr>
          <xdr:cNvPr id="4" name="Group 3">
            <a:extLst>
              <a:ext uri="{FF2B5EF4-FFF2-40B4-BE49-F238E27FC236}">
                <a16:creationId xmlns:a16="http://schemas.microsoft.com/office/drawing/2014/main" id="{2BB21FBA-414B-4EB6-A4AE-008D59AFC260}"/>
              </a:ext>
            </a:extLst>
          </xdr:cNvPr>
          <xdr:cNvGrpSpPr/>
        </xdr:nvGrpSpPr>
        <xdr:grpSpPr>
          <a:xfrm>
            <a:off x="63500" y="8718550"/>
            <a:ext cx="6432550" cy="222250"/>
            <a:chOff x="50800" y="8020050"/>
            <a:chExt cx="6432550" cy="228600"/>
          </a:xfrm>
        </xdr:grpSpPr>
        <xdr:sp macro="" textlink="">
          <xdr:nvSpPr>
            <xdr:cNvPr id="5" name="Rectangle 4">
              <a:extLst>
                <a:ext uri="{FF2B5EF4-FFF2-40B4-BE49-F238E27FC236}">
                  <a16:creationId xmlns:a16="http://schemas.microsoft.com/office/drawing/2014/main" id="{F572D803-D23A-4A02-B39E-86F3523FFBDD}"/>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6" name="Rectangle 5">
              <a:extLst>
                <a:ext uri="{FF2B5EF4-FFF2-40B4-BE49-F238E27FC236}">
                  <a16:creationId xmlns:a16="http://schemas.microsoft.com/office/drawing/2014/main" id="{48824554-0331-4368-BAE7-5923D6128BBB}"/>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7" name="Rectangle 6">
              <a:extLst>
                <a:ext uri="{FF2B5EF4-FFF2-40B4-BE49-F238E27FC236}">
                  <a16:creationId xmlns:a16="http://schemas.microsoft.com/office/drawing/2014/main" id="{2D362C68-7585-4930-BD15-C16FE2B9CA3D}"/>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grpSp>
    </xdr:grpSp>
    <xdr:clientData/>
  </xdr:twoCellAnchor>
  <xdr:twoCellAnchor>
    <xdr:from>
      <xdr:col>0</xdr:col>
      <xdr:colOff>63197</xdr:colOff>
      <xdr:row>3</xdr:row>
      <xdr:rowOff>88289</xdr:rowOff>
    </xdr:from>
    <xdr:to>
      <xdr:col>12</xdr:col>
      <xdr:colOff>762002</xdr:colOff>
      <xdr:row>9</xdr:row>
      <xdr:rowOff>15020</xdr:rowOff>
    </xdr:to>
    <xdr:sp macro="" textlink="">
      <xdr:nvSpPr>
        <xdr:cNvPr id="21" name="Rectangle 20">
          <a:extLst>
            <a:ext uri="{FF2B5EF4-FFF2-40B4-BE49-F238E27FC236}">
              <a16:creationId xmlns:a16="http://schemas.microsoft.com/office/drawing/2014/main" id="{E168EDF7-C281-4587-BA07-39E4D28CBED6}"/>
            </a:ext>
          </a:extLst>
        </xdr:cNvPr>
        <xdr:cNvSpPr/>
      </xdr:nvSpPr>
      <xdr:spPr>
        <a:xfrm>
          <a:off x="63197" y="659789"/>
          <a:ext cx="10947705" cy="1069731"/>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0"/>
            </a:spcAft>
          </a:pPr>
          <a:r>
            <a:rPr lang="en-MY" sz="1050" b="1">
              <a:solidFill>
                <a:srgbClr val="333333"/>
              </a:solidFill>
              <a:effectLst/>
              <a:ea typeface="Calibri" panose="020F0502020204030204" pitchFamily="34" charset="0"/>
              <a:cs typeface="Times New Roman" panose="02020603050405020304" pitchFamily="18" charset="0"/>
            </a:rPr>
            <a:t>USER GUIDE:</a:t>
          </a:r>
        </a:p>
        <a:p>
          <a:pPr algn="ctr">
            <a:lnSpc>
              <a:spcPct val="115000"/>
            </a:lnSpc>
            <a:spcAft>
              <a:spcPts val="0"/>
            </a:spcAft>
          </a:pPr>
          <a:r>
            <a:rPr lang="en-MY" sz="1050">
              <a:solidFill>
                <a:srgbClr val="333333"/>
              </a:solidFill>
              <a:effectLst/>
              <a:ea typeface="Calibri" panose="020F0502020204030204" pitchFamily="34" charset="0"/>
              <a:cs typeface="Times New Roman" panose="02020603050405020304" pitchFamily="18" charset="0"/>
            </a:rPr>
            <a:t>This data file will be used to support Local Authorities, Universities and Other Users in calculating the greenhouse gas emissions according to the requirements of the Low Carbon Cities 2030 Challenge. The output from this file will be used in the Design</a:t>
          </a:r>
          <a:r>
            <a:rPr lang="en-MY" sz="1050" baseline="0">
              <a:solidFill>
                <a:srgbClr val="333333"/>
              </a:solidFill>
              <a:effectLst/>
              <a:ea typeface="Calibri" panose="020F0502020204030204" pitchFamily="34" charset="0"/>
              <a:cs typeface="Times New Roman" panose="02020603050405020304" pitchFamily="18" charset="0"/>
            </a:rPr>
            <a:t> Audit Report</a:t>
          </a:r>
          <a:r>
            <a:rPr lang="en-MY" sz="1050">
              <a:solidFill>
                <a:srgbClr val="333333"/>
              </a:solidFill>
              <a:effectLst/>
              <a:ea typeface="Calibri" panose="020F0502020204030204" pitchFamily="34" charset="0"/>
              <a:cs typeface="Times New Roman" panose="02020603050405020304" pitchFamily="18" charset="0"/>
            </a:rPr>
            <a:t>. This data file will also be used as the main reference document during the Design Audit.</a:t>
          </a:r>
        </a:p>
        <a:p>
          <a:pPr algn="ctr">
            <a:lnSpc>
              <a:spcPct val="115000"/>
            </a:lnSpc>
            <a:spcAft>
              <a:spcPts val="0"/>
            </a:spcAft>
          </a:pPr>
          <a:br>
            <a:rPr lang="en-MY" sz="1050" b="1">
              <a:solidFill>
                <a:srgbClr val="333333"/>
              </a:solidFill>
              <a:effectLst/>
              <a:ea typeface="Calibri" panose="020F0502020204030204" pitchFamily="34" charset="0"/>
              <a:cs typeface="Times New Roman" panose="02020603050405020304" pitchFamily="18" charset="0"/>
            </a:rPr>
          </a:br>
          <a:r>
            <a:rPr lang="en-MY" sz="1050" b="1">
              <a:solidFill>
                <a:srgbClr val="333333"/>
              </a:solidFill>
              <a:effectLst/>
              <a:ea typeface="Calibri" panose="020F0502020204030204" pitchFamily="34" charset="0"/>
              <a:cs typeface="Times New Roman" panose="02020603050405020304" pitchFamily="18" charset="0"/>
            </a:rPr>
            <a:t>Additional calculation worksheet</a:t>
          </a:r>
          <a:r>
            <a:rPr lang="en-MY" sz="1050" b="1" baseline="0">
              <a:solidFill>
                <a:srgbClr val="333333"/>
              </a:solidFill>
              <a:effectLst/>
              <a:ea typeface="Calibri" panose="020F0502020204030204" pitchFamily="34" charset="0"/>
              <a:cs typeface="Times New Roman" panose="02020603050405020304" pitchFamily="18" charset="0"/>
            </a:rPr>
            <a:t>(s) need to be added into this spreadsheet to justify the value inserted into the LCS Design setting value: Row L25 - L29.</a:t>
          </a:r>
          <a:endParaRPr lang="en-MY" sz="1050" b="1">
            <a:solidFill>
              <a:srgbClr val="333333"/>
            </a:solidFill>
            <a:effectLst/>
            <a:ea typeface="Calibri" panose="020F0502020204030204" pitchFamily="34" charset="0"/>
            <a:cs typeface="Times New Roman" panose="02020603050405020304" pitchFamily="18" charset="0"/>
          </a:endParaRPr>
        </a:p>
      </xdr:txBody>
    </xdr:sp>
    <xdr:clientData/>
  </xdr:twoCellAnchor>
  <xdr:twoCellAnchor>
    <xdr:from>
      <xdr:col>0</xdr:col>
      <xdr:colOff>19050</xdr:colOff>
      <xdr:row>0</xdr:row>
      <xdr:rowOff>19050</xdr:rowOff>
    </xdr:from>
    <xdr:to>
      <xdr:col>12</xdr:col>
      <xdr:colOff>791210</xdr:colOff>
      <xdr:row>3</xdr:row>
      <xdr:rowOff>50800</xdr:rowOff>
    </xdr:to>
    <xdr:grpSp>
      <xdr:nvGrpSpPr>
        <xdr:cNvPr id="22" name="Group 21">
          <a:extLst>
            <a:ext uri="{FF2B5EF4-FFF2-40B4-BE49-F238E27FC236}">
              <a16:creationId xmlns:a16="http://schemas.microsoft.com/office/drawing/2014/main" id="{5C2B9681-2A92-486E-BFB6-BBC17663E561}"/>
            </a:ext>
          </a:extLst>
        </xdr:cNvPr>
        <xdr:cNvGrpSpPr/>
      </xdr:nvGrpSpPr>
      <xdr:grpSpPr>
        <a:xfrm>
          <a:off x="19050" y="19050"/>
          <a:ext cx="11012697" cy="589311"/>
          <a:chOff x="0" y="0"/>
          <a:chExt cx="5714987" cy="600707"/>
        </a:xfrm>
      </xdr:grpSpPr>
      <xdr:grpSp>
        <xdr:nvGrpSpPr>
          <xdr:cNvPr id="23" name="Group 22">
            <a:extLst>
              <a:ext uri="{FF2B5EF4-FFF2-40B4-BE49-F238E27FC236}">
                <a16:creationId xmlns:a16="http://schemas.microsoft.com/office/drawing/2014/main" id="{55C487CA-AF74-42CF-87EB-AA6F566BC293}"/>
              </a:ext>
            </a:extLst>
          </xdr:cNvPr>
          <xdr:cNvGrpSpPr/>
        </xdr:nvGrpSpPr>
        <xdr:grpSpPr>
          <a:xfrm>
            <a:off x="0" y="0"/>
            <a:ext cx="3471454" cy="600707"/>
            <a:chOff x="0" y="0"/>
            <a:chExt cx="3708742" cy="600707"/>
          </a:xfrm>
        </xdr:grpSpPr>
        <xdr:sp macro="" textlink="">
          <xdr:nvSpPr>
            <xdr:cNvPr id="34" name="Rectangle 33">
              <a:extLst>
                <a:ext uri="{FF2B5EF4-FFF2-40B4-BE49-F238E27FC236}">
                  <a16:creationId xmlns:a16="http://schemas.microsoft.com/office/drawing/2014/main" id="{A1A9DB18-8311-4633-B1B3-66C7C89CAB09}"/>
                </a:ext>
              </a:extLst>
            </xdr:cNvPr>
            <xdr:cNvSpPr/>
          </xdr:nvSpPr>
          <xdr:spPr>
            <a:xfrm>
              <a:off x="0" y="0"/>
              <a:ext cx="880045" cy="600707"/>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p>
          </xdr:txBody>
        </xdr:sp>
        <xdr:sp macro="" textlink="">
          <xdr:nvSpPr>
            <xdr:cNvPr id="33" name="Rectangle 32">
              <a:extLst>
                <a:ext uri="{FF2B5EF4-FFF2-40B4-BE49-F238E27FC236}">
                  <a16:creationId xmlns:a16="http://schemas.microsoft.com/office/drawing/2014/main" id="{38BAC0EE-BAC8-4FE6-A029-0B34446B4819}"/>
                </a:ext>
              </a:extLst>
            </xdr:cNvPr>
            <xdr:cNvSpPr/>
          </xdr:nvSpPr>
          <xdr:spPr>
            <a:xfrm>
              <a:off x="880102" y="0"/>
              <a:ext cx="2828640" cy="600707"/>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0"/>
                </a:spcAft>
              </a:pPr>
              <a:r>
                <a:rPr lang="en-MY" sz="14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LCC 2030 CHALLENGE </a:t>
              </a:r>
              <a:endParaRPr lang="en-MY" sz="1100">
                <a:solidFill>
                  <a:srgbClr val="333333"/>
                </a:solidFill>
                <a:effectLst/>
                <a:ea typeface="Calibri" panose="020F0502020204030204" pitchFamily="34" charset="0"/>
                <a:cs typeface="Times New Roman" panose="02020603050405020304" pitchFamily="18" charset="0"/>
              </a:endParaRPr>
            </a:p>
            <a:p>
              <a:pPr algn="ctr">
                <a:lnSpc>
                  <a:spcPct val="115000"/>
                </a:lnSpc>
                <a:spcAft>
                  <a:spcPts val="0"/>
                </a:spcAft>
              </a:pPr>
              <a:r>
                <a:rPr lang="en-MY" sz="14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LOW CARBON</a:t>
              </a:r>
              <a:r>
                <a:rPr lang="en-MY" sz="1400" b="1" baseline="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r>
                <a:rPr lang="en-MY" sz="14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DESIGN - ZONE</a:t>
              </a:r>
              <a:endParaRPr lang="en-MY" sz="1100">
                <a:solidFill>
                  <a:srgbClr val="333333"/>
                </a:solidFill>
                <a:effectLst/>
                <a:ea typeface="Calibri" panose="020F0502020204030204" pitchFamily="34" charset="0"/>
                <a:cs typeface="Times New Roman" panose="02020603050405020304" pitchFamily="18" charset="0"/>
              </a:endParaRPr>
            </a:p>
          </xdr:txBody>
        </xdr:sp>
      </xdr:grpSp>
      <xdr:grpSp>
        <xdr:nvGrpSpPr>
          <xdr:cNvPr id="24" name="Group 23">
            <a:extLst>
              <a:ext uri="{FF2B5EF4-FFF2-40B4-BE49-F238E27FC236}">
                <a16:creationId xmlns:a16="http://schemas.microsoft.com/office/drawing/2014/main" id="{F6DDF551-1C03-42A7-B5B8-7E04750B65AE}"/>
              </a:ext>
            </a:extLst>
          </xdr:cNvPr>
          <xdr:cNvGrpSpPr/>
        </xdr:nvGrpSpPr>
        <xdr:grpSpPr>
          <a:xfrm>
            <a:off x="3471635" y="0"/>
            <a:ext cx="864247" cy="600075"/>
            <a:chOff x="3471635" y="0"/>
            <a:chExt cx="917160" cy="514350"/>
          </a:xfrm>
        </xdr:grpSpPr>
        <xdr:sp macro="" textlink="">
          <xdr:nvSpPr>
            <xdr:cNvPr id="29" name="Rectangle 28">
              <a:extLst>
                <a:ext uri="{FF2B5EF4-FFF2-40B4-BE49-F238E27FC236}">
                  <a16:creationId xmlns:a16="http://schemas.microsoft.com/office/drawing/2014/main" id="{17CF715A-54F3-44FE-92D4-02998A9A3CD9}"/>
                </a:ext>
              </a:extLst>
            </xdr:cNvPr>
            <xdr:cNvSpPr/>
          </xdr:nvSpPr>
          <xdr:spPr>
            <a:xfrm>
              <a:off x="3471635" y="0"/>
              <a:ext cx="917160" cy="17144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n-MY" sz="8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REG. NO. </a:t>
              </a:r>
              <a:endParaRPr lang="en-MY" sz="1100">
                <a:solidFill>
                  <a:srgbClr val="333333"/>
                </a:solidFill>
                <a:effectLst/>
                <a:ea typeface="Calibri" panose="020F0502020204030204" pitchFamily="34" charset="0"/>
                <a:cs typeface="Times New Roman" panose="02020603050405020304" pitchFamily="18" charset="0"/>
              </a:endParaRPr>
            </a:p>
          </xdr:txBody>
        </xdr:sp>
        <xdr:sp macro="" textlink="">
          <xdr:nvSpPr>
            <xdr:cNvPr id="30" name="Rectangle 29">
              <a:extLst>
                <a:ext uri="{FF2B5EF4-FFF2-40B4-BE49-F238E27FC236}">
                  <a16:creationId xmlns:a16="http://schemas.microsoft.com/office/drawing/2014/main" id="{7F6FD845-E38D-49F1-A6CB-A256F571AF14}"/>
                </a:ext>
              </a:extLst>
            </xdr:cNvPr>
            <xdr:cNvSpPr/>
          </xdr:nvSpPr>
          <xdr:spPr>
            <a:xfrm>
              <a:off x="3471635" y="171450"/>
              <a:ext cx="917160" cy="17144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n-MY" sz="8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REVISION</a:t>
              </a:r>
              <a:endParaRPr lang="en-MY" sz="1100">
                <a:solidFill>
                  <a:srgbClr val="333333"/>
                </a:solidFill>
                <a:effectLst/>
                <a:ea typeface="Calibri" panose="020F0502020204030204" pitchFamily="34" charset="0"/>
                <a:cs typeface="Times New Roman" panose="02020603050405020304" pitchFamily="18" charset="0"/>
              </a:endParaRPr>
            </a:p>
          </xdr:txBody>
        </xdr:sp>
        <xdr:sp macro="" textlink="">
          <xdr:nvSpPr>
            <xdr:cNvPr id="31" name="Rectangle 30">
              <a:extLst>
                <a:ext uri="{FF2B5EF4-FFF2-40B4-BE49-F238E27FC236}">
                  <a16:creationId xmlns:a16="http://schemas.microsoft.com/office/drawing/2014/main" id="{600CE8E0-A705-43B5-9F2B-6E09E2D0D8A0}"/>
                </a:ext>
              </a:extLst>
            </xdr:cNvPr>
            <xdr:cNvSpPr/>
          </xdr:nvSpPr>
          <xdr:spPr>
            <a:xfrm>
              <a:off x="3471635" y="342901"/>
              <a:ext cx="917160" cy="17144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n-MY" sz="8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DATE</a:t>
              </a:r>
              <a:endParaRPr lang="en-MY" sz="1100">
                <a:solidFill>
                  <a:srgbClr val="333333"/>
                </a:solidFill>
                <a:effectLst/>
                <a:ea typeface="Calibri" panose="020F0502020204030204" pitchFamily="34" charset="0"/>
                <a:cs typeface="Times New Roman" panose="02020603050405020304" pitchFamily="18" charset="0"/>
              </a:endParaRPr>
            </a:p>
          </xdr:txBody>
        </xdr:sp>
      </xdr:grpSp>
      <xdr:grpSp>
        <xdr:nvGrpSpPr>
          <xdr:cNvPr id="25" name="Group 24">
            <a:extLst>
              <a:ext uri="{FF2B5EF4-FFF2-40B4-BE49-F238E27FC236}">
                <a16:creationId xmlns:a16="http://schemas.microsoft.com/office/drawing/2014/main" id="{511A0A45-5C30-4CCA-A199-A10CF05271CC}"/>
              </a:ext>
            </a:extLst>
          </xdr:cNvPr>
          <xdr:cNvGrpSpPr/>
        </xdr:nvGrpSpPr>
        <xdr:grpSpPr>
          <a:xfrm>
            <a:off x="4336905" y="0"/>
            <a:ext cx="1378082" cy="599654"/>
            <a:chOff x="4336905" y="0"/>
            <a:chExt cx="955476" cy="513989"/>
          </a:xfrm>
        </xdr:grpSpPr>
        <xdr:sp macro="" textlink="">
          <xdr:nvSpPr>
            <xdr:cNvPr id="26" name="Rectangle 25">
              <a:extLst>
                <a:ext uri="{FF2B5EF4-FFF2-40B4-BE49-F238E27FC236}">
                  <a16:creationId xmlns:a16="http://schemas.microsoft.com/office/drawing/2014/main" id="{385DB0F5-D506-4A98-8354-8D6E26914977}"/>
                </a:ext>
              </a:extLst>
            </xdr:cNvPr>
            <xdr:cNvSpPr/>
          </xdr:nvSpPr>
          <xdr:spPr>
            <a:xfrm>
              <a:off x="4336905" y="0"/>
              <a:ext cx="955476" cy="17144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n-MY" sz="8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MGTC/DC/REC/LCC-015</a:t>
              </a:r>
              <a:endParaRPr lang="en-MY" sz="1100">
                <a:solidFill>
                  <a:srgbClr val="333333"/>
                </a:solidFill>
                <a:effectLst/>
                <a:ea typeface="Calibri" panose="020F0502020204030204" pitchFamily="34" charset="0"/>
                <a:cs typeface="Times New Roman" panose="02020603050405020304" pitchFamily="18" charset="0"/>
              </a:endParaRPr>
            </a:p>
          </xdr:txBody>
        </xdr:sp>
        <xdr:sp macro="" textlink="">
          <xdr:nvSpPr>
            <xdr:cNvPr id="27" name="Rectangle 26">
              <a:extLst>
                <a:ext uri="{FF2B5EF4-FFF2-40B4-BE49-F238E27FC236}">
                  <a16:creationId xmlns:a16="http://schemas.microsoft.com/office/drawing/2014/main" id="{C4D31017-ECDD-4210-B76D-3C6A969D1087}"/>
                </a:ext>
              </a:extLst>
            </xdr:cNvPr>
            <xdr:cNvSpPr/>
          </xdr:nvSpPr>
          <xdr:spPr>
            <a:xfrm>
              <a:off x="4336906" y="171270"/>
              <a:ext cx="955475" cy="17144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n-MY" sz="1100">
                  <a:solidFill>
                    <a:srgbClr val="333333"/>
                  </a:solidFill>
                  <a:effectLst/>
                  <a:ea typeface="Calibri" panose="020F0502020204030204" pitchFamily="34" charset="0"/>
                  <a:cs typeface="Times New Roman" panose="02020603050405020304" pitchFamily="18" charset="0"/>
                </a:rPr>
                <a:t>0</a:t>
              </a:r>
            </a:p>
          </xdr:txBody>
        </xdr:sp>
        <xdr:sp macro="" textlink="">
          <xdr:nvSpPr>
            <xdr:cNvPr id="28" name="Rectangle 27">
              <a:extLst>
                <a:ext uri="{FF2B5EF4-FFF2-40B4-BE49-F238E27FC236}">
                  <a16:creationId xmlns:a16="http://schemas.microsoft.com/office/drawing/2014/main" id="{50E9D77C-5B7B-47A0-965F-F32AE8DCFC12}"/>
                </a:ext>
              </a:extLst>
            </xdr:cNvPr>
            <xdr:cNvSpPr/>
          </xdr:nvSpPr>
          <xdr:spPr>
            <a:xfrm>
              <a:off x="4336906" y="342540"/>
              <a:ext cx="955475" cy="17144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n-MY" sz="8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09/06/2022</a:t>
              </a:r>
              <a:endParaRPr lang="en-MY" sz="1100">
                <a:solidFill>
                  <a:srgbClr val="333333"/>
                </a:solidFill>
                <a:effectLst/>
                <a:ea typeface="Calibri" panose="020F0502020204030204" pitchFamily="34" charset="0"/>
                <a:cs typeface="Times New Roman" panose="02020603050405020304" pitchFamily="18" charset="0"/>
              </a:endParaRPr>
            </a:p>
          </xdr:txBody>
        </xdr:sp>
      </xdr:grpSp>
    </xdr:grpSp>
    <xdr:clientData/>
  </xdr:twoCellAnchor>
  <xdr:twoCellAnchor>
    <xdr:from>
      <xdr:col>0</xdr:col>
      <xdr:colOff>342900</xdr:colOff>
      <xdr:row>0</xdr:row>
      <xdr:rowOff>66675</xdr:rowOff>
    </xdr:from>
    <xdr:to>
      <xdr:col>2</xdr:col>
      <xdr:colOff>333375</xdr:colOff>
      <xdr:row>2</xdr:row>
      <xdr:rowOff>152008</xdr:rowOff>
    </xdr:to>
    <xdr:pic>
      <xdr:nvPicPr>
        <xdr:cNvPr id="36" name="Picture 35">
          <a:extLst>
            <a:ext uri="{FF2B5EF4-FFF2-40B4-BE49-F238E27FC236}">
              <a16:creationId xmlns:a16="http://schemas.microsoft.com/office/drawing/2014/main" id="{1FD05B00-0E11-4DAD-8C0D-2592AEC13F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66675"/>
          <a:ext cx="809625" cy="466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485775</xdr:colOff>
      <xdr:row>13</xdr:row>
      <xdr:rowOff>19050</xdr:rowOff>
    </xdr:from>
    <xdr:to>
      <xdr:col>9</xdr:col>
      <xdr:colOff>76200</xdr:colOff>
      <xdr:row>18</xdr:row>
      <xdr:rowOff>152400</xdr:rowOff>
    </xdr:to>
    <xdr:sp macro="" textlink="">
      <xdr:nvSpPr>
        <xdr:cNvPr id="2" name="TextBox 1">
          <a:extLst>
            <a:ext uri="{FF2B5EF4-FFF2-40B4-BE49-F238E27FC236}">
              <a16:creationId xmlns:a16="http://schemas.microsoft.com/office/drawing/2014/main" id="{5D21737E-CF98-484E-84CE-D99660E25975}"/>
            </a:ext>
          </a:extLst>
        </xdr:cNvPr>
        <xdr:cNvSpPr txBox="1"/>
      </xdr:nvSpPr>
      <xdr:spPr>
        <a:xfrm>
          <a:off x="485775" y="2114550"/>
          <a:ext cx="6486525" cy="108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1100" b="0" i="0">
              <a:solidFill>
                <a:schemeClr val="dk1"/>
              </a:solidFill>
              <a:effectLst/>
              <a:latin typeface="+mn-lt"/>
              <a:ea typeface="+mn-ea"/>
              <a:cs typeface="+mn-cs"/>
            </a:rPr>
            <a:t>Based on the Malaysia Water Industry Guide (2015), the average water consumption per person (water consumption per capita) is 211 litres per day in 2014.</a:t>
          </a:r>
        </a:p>
        <a:p>
          <a:r>
            <a:rPr lang="en-MY" sz="1100" b="0" i="0">
              <a:solidFill>
                <a:schemeClr val="dk1"/>
              </a:solidFill>
              <a:effectLst/>
              <a:latin typeface="+mn-lt"/>
              <a:ea typeface="+mn-ea"/>
              <a:cs typeface="+mn-cs"/>
            </a:rPr>
            <a:t>Water consumption varies by state — the highest water consumption of 293 litres per capita per day is Penang and the lowest is Sabah (114 litres per capita per day). This is above the World Health Organisation recommended rate of 165 litres per capita per day.</a:t>
          </a:r>
        </a:p>
        <a:p>
          <a:endParaRPr lang="en-MY"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DA99B-6325-473C-AC88-53410E23DAA1}">
  <sheetPr>
    <tabColor theme="2" tint="-9.9978637043366805E-2"/>
  </sheetPr>
  <dimension ref="A5:M55"/>
  <sheetViews>
    <sheetView tabSelected="1" showWhiteSpace="0" view="pageLayout" topLeftCell="A49" zoomScale="82" zoomScaleNormal="100" zoomScaleSheetLayoutView="100" zoomScalePageLayoutView="82" workbookViewId="0">
      <selection activeCell="J68" sqref="J68"/>
    </sheetView>
  </sheetViews>
  <sheetFormatPr defaultColWidth="9" defaultRowHeight="14.4" x14ac:dyDescent="0.3"/>
  <cols>
    <col min="1" max="1" width="11.44140625" customWidth="1"/>
    <col min="2" max="2" width="0.77734375" customWidth="1"/>
    <col min="3" max="3" width="9.6640625" customWidth="1"/>
    <col min="4" max="4" width="13" customWidth="1"/>
    <col min="5" max="8" width="12.77734375" customWidth="1"/>
    <col min="9" max="9" width="18.33203125" customWidth="1"/>
    <col min="10" max="11" width="12.109375" customWidth="1"/>
    <col min="12" max="12" width="14.77734375" customWidth="1"/>
    <col min="13" max="13" width="12.109375" customWidth="1"/>
  </cols>
  <sheetData>
    <row r="5" spans="1:13" x14ac:dyDescent="0.3">
      <c r="A5" s="1"/>
      <c r="B5" s="1"/>
    </row>
    <row r="6" spans="1:13" x14ac:dyDescent="0.3">
      <c r="A6" s="1"/>
      <c r="B6" s="1"/>
    </row>
    <row r="7" spans="1:13" x14ac:dyDescent="0.3">
      <c r="A7" s="1"/>
      <c r="B7" s="1"/>
    </row>
    <row r="8" spans="1:13" x14ac:dyDescent="0.3">
      <c r="A8" s="1"/>
      <c r="B8" s="1"/>
    </row>
    <row r="9" spans="1:13" x14ac:dyDescent="0.3">
      <c r="A9" s="1"/>
      <c r="B9" s="1"/>
    </row>
    <row r="10" spans="1:13" ht="15" thickBot="1" x14ac:dyDescent="0.35">
      <c r="A10" s="1"/>
      <c r="B10" s="1"/>
    </row>
    <row r="11" spans="1:13" ht="15" thickTop="1" x14ac:dyDescent="0.3">
      <c r="A11" s="54" t="s">
        <v>0</v>
      </c>
      <c r="B11" s="54"/>
      <c r="C11" s="2"/>
      <c r="D11" s="2"/>
      <c r="E11" s="2"/>
      <c r="F11" s="2"/>
      <c r="G11" s="2"/>
      <c r="H11" s="2"/>
      <c r="I11" s="118" t="s">
        <v>84</v>
      </c>
      <c r="J11" s="119"/>
      <c r="K11" s="119"/>
      <c r="L11" s="119"/>
      <c r="M11" s="120"/>
    </row>
    <row r="12" spans="1:13" x14ac:dyDescent="0.3">
      <c r="A12" s="54" t="s">
        <v>86</v>
      </c>
      <c r="B12" s="54"/>
      <c r="C12" s="2"/>
      <c r="D12" s="2"/>
      <c r="E12" s="2"/>
      <c r="F12" s="2"/>
      <c r="G12" s="2"/>
      <c r="H12" s="2"/>
      <c r="I12" s="121" t="s">
        <v>88</v>
      </c>
      <c r="J12" s="122"/>
      <c r="K12" s="122"/>
      <c r="L12" s="122"/>
      <c r="M12" s="123"/>
    </row>
    <row r="13" spans="1:13" x14ac:dyDescent="0.3">
      <c r="A13" s="54" t="s">
        <v>87</v>
      </c>
      <c r="B13" s="54"/>
      <c r="C13" s="2"/>
      <c r="D13" s="2"/>
      <c r="E13" s="2"/>
      <c r="F13" s="2"/>
      <c r="G13" s="2"/>
      <c r="H13" s="2"/>
      <c r="I13" s="128" t="s">
        <v>89</v>
      </c>
      <c r="J13" s="129"/>
      <c r="K13" s="129"/>
      <c r="L13" s="129"/>
      <c r="M13" s="130"/>
    </row>
    <row r="14" spans="1:13" ht="15" thickBot="1" x14ac:dyDescent="0.35">
      <c r="A14" s="54" t="s">
        <v>1</v>
      </c>
      <c r="B14" s="54"/>
      <c r="C14" s="2"/>
      <c r="D14" s="2"/>
      <c r="E14" s="2"/>
      <c r="F14" s="2"/>
      <c r="G14" s="2"/>
      <c r="H14" s="2"/>
      <c r="I14" s="124" t="s">
        <v>85</v>
      </c>
      <c r="J14" s="125"/>
      <c r="K14" s="125"/>
      <c r="L14" s="125"/>
      <c r="M14" s="126"/>
    </row>
    <row r="15" spans="1:13" s="110" customFormat="1" ht="15.6" thickTop="1" thickBot="1" x14ac:dyDescent="0.35">
      <c r="A15" s="107"/>
      <c r="B15" s="107"/>
      <c r="C15" s="108"/>
      <c r="D15" s="108"/>
      <c r="E15" s="108"/>
      <c r="F15" s="108"/>
      <c r="G15" s="108"/>
      <c r="H15" s="108"/>
      <c r="I15" s="112"/>
      <c r="J15" s="109"/>
      <c r="K15" s="109"/>
      <c r="L15" s="109"/>
      <c r="M15" s="109"/>
    </row>
    <row r="16" spans="1:13" ht="15.75" customHeight="1" thickTop="1" x14ac:dyDescent="0.3">
      <c r="A16" s="113" t="s">
        <v>2</v>
      </c>
      <c r="B16" s="113"/>
      <c r="C16" s="114"/>
      <c r="D16" s="114"/>
      <c r="E16" s="114"/>
      <c r="F16" s="114"/>
      <c r="G16" s="114"/>
      <c r="H16" s="114"/>
      <c r="I16" s="115">
        <v>104.89449999999999</v>
      </c>
      <c r="J16" s="3"/>
      <c r="K16" s="3"/>
      <c r="L16" s="3"/>
      <c r="M16" s="3"/>
    </row>
    <row r="17" spans="1:13" x14ac:dyDescent="0.3">
      <c r="A17" t="s">
        <v>3</v>
      </c>
      <c r="I17" s="111">
        <v>0.9</v>
      </c>
      <c r="J17" s="4">
        <f>I16*I17</f>
        <v>94.405050000000003</v>
      </c>
      <c r="K17" s="56" t="s">
        <v>4</v>
      </c>
    </row>
    <row r="18" spans="1:13" ht="15" thickBot="1" x14ac:dyDescent="0.35">
      <c r="A18" t="s">
        <v>5</v>
      </c>
      <c r="I18" s="71">
        <v>3.5</v>
      </c>
      <c r="J18" s="6"/>
      <c r="K18" s="56"/>
    </row>
    <row r="19" spans="1:13" ht="15" thickTop="1" x14ac:dyDescent="0.3">
      <c r="A19" t="s">
        <v>6</v>
      </c>
      <c r="J19" s="103">
        <f>J17*I18</f>
        <v>330.41767500000003</v>
      </c>
      <c r="K19" s="56" t="s">
        <v>4</v>
      </c>
    </row>
    <row r="20" spans="1:13" x14ac:dyDescent="0.3">
      <c r="J20" s="104">
        <v>3304200</v>
      </c>
      <c r="K20" s="56" t="s">
        <v>7</v>
      </c>
    </row>
    <row r="21" spans="1:13" x14ac:dyDescent="0.3">
      <c r="A21" t="s">
        <v>8</v>
      </c>
      <c r="I21" s="106">
        <f>L29</f>
        <v>0.15</v>
      </c>
      <c r="J21" s="105">
        <f>J17*I21</f>
        <v>14.160757500000001</v>
      </c>
      <c r="K21" s="56" t="s">
        <v>4</v>
      </c>
    </row>
    <row r="23" spans="1:13" x14ac:dyDescent="0.3">
      <c r="A23" s="127" t="s">
        <v>9</v>
      </c>
      <c r="B23" s="127"/>
      <c r="C23" s="127"/>
      <c r="D23" s="127"/>
      <c r="E23" s="127"/>
      <c r="F23" s="127"/>
      <c r="G23" s="127"/>
      <c r="H23" s="127"/>
      <c r="I23" s="127"/>
      <c r="J23" s="127"/>
      <c r="K23" s="127"/>
      <c r="L23" s="127"/>
      <c r="M23" s="127"/>
    </row>
    <row r="24" spans="1:13" ht="15" thickBot="1" x14ac:dyDescent="0.35">
      <c r="A24" s="131" t="s">
        <v>97</v>
      </c>
      <c r="B24" s="132"/>
      <c r="C24" s="8" t="s">
        <v>98</v>
      </c>
      <c r="D24" s="8" t="s">
        <v>95</v>
      </c>
      <c r="E24" s="135"/>
      <c r="F24" s="136"/>
      <c r="G24" s="136"/>
      <c r="H24" s="137"/>
      <c r="I24" s="8" t="s">
        <v>96</v>
      </c>
      <c r="J24" s="8" t="s">
        <v>95</v>
      </c>
      <c r="K24" s="9" t="s">
        <v>99</v>
      </c>
      <c r="L24" s="76" t="s">
        <v>100</v>
      </c>
      <c r="M24" s="8" t="s">
        <v>94</v>
      </c>
    </row>
    <row r="25" spans="1:13" ht="15" thickTop="1" x14ac:dyDescent="0.3">
      <c r="A25" s="133" t="s">
        <v>14</v>
      </c>
      <c r="B25" s="134"/>
      <c r="C25" s="95" t="s">
        <v>15</v>
      </c>
      <c r="D25" s="95" t="s">
        <v>16</v>
      </c>
      <c r="E25" s="138"/>
      <c r="F25" s="139"/>
      <c r="G25" s="139"/>
      <c r="H25" s="140"/>
      <c r="I25" s="100">
        <v>0.69399999999999995</v>
      </c>
      <c r="J25" s="95" t="s">
        <v>17</v>
      </c>
      <c r="K25" s="72">
        <f>C33</f>
        <v>210</v>
      </c>
      <c r="L25" s="77">
        <v>200</v>
      </c>
      <c r="M25" s="75">
        <v>0.5</v>
      </c>
    </row>
    <row r="26" spans="1:13" x14ac:dyDescent="0.3">
      <c r="A26" s="133" t="s">
        <v>18</v>
      </c>
      <c r="B26" s="134"/>
      <c r="C26" s="95" t="s">
        <v>19</v>
      </c>
      <c r="D26" s="95" t="s">
        <v>20</v>
      </c>
      <c r="E26" s="138"/>
      <c r="F26" s="139"/>
      <c r="G26" s="139"/>
      <c r="H26" s="140"/>
      <c r="I26" s="100">
        <v>0.41899999999999998</v>
      </c>
      <c r="J26" s="95" t="s">
        <v>21</v>
      </c>
      <c r="K26" s="73">
        <f>C36</f>
        <v>0.21099999999999999</v>
      </c>
      <c r="L26" s="78">
        <v>0.15</v>
      </c>
      <c r="M26" s="75">
        <v>0.1</v>
      </c>
    </row>
    <row r="27" spans="1:13" x14ac:dyDescent="0.3">
      <c r="A27" s="133" t="s">
        <v>22</v>
      </c>
      <c r="B27" s="134"/>
      <c r="C27" s="95" t="s">
        <v>23</v>
      </c>
      <c r="D27" s="95" t="s">
        <v>24</v>
      </c>
      <c r="E27" s="138"/>
      <c r="F27" s="139"/>
      <c r="G27" s="139"/>
      <c r="H27" s="140"/>
      <c r="I27" s="101">
        <v>586.53129999999999</v>
      </c>
      <c r="J27" s="95" t="s">
        <v>25</v>
      </c>
      <c r="K27" s="74">
        <f>C37</f>
        <v>1.17</v>
      </c>
      <c r="L27" s="78">
        <v>0.1</v>
      </c>
      <c r="M27" s="75">
        <v>0.1</v>
      </c>
    </row>
    <row r="28" spans="1:13" x14ac:dyDescent="0.3">
      <c r="A28" s="133" t="s">
        <v>26</v>
      </c>
      <c r="B28" s="134"/>
      <c r="C28" s="95" t="s">
        <v>27</v>
      </c>
      <c r="D28" s="95" t="s">
        <v>28</v>
      </c>
      <c r="E28" s="138"/>
      <c r="F28" s="139"/>
      <c r="G28" s="139"/>
      <c r="H28" s="140"/>
      <c r="I28" s="100">
        <v>0.18368000000000001</v>
      </c>
      <c r="J28" s="95" t="s">
        <v>29</v>
      </c>
      <c r="K28" s="74">
        <f>C38</f>
        <v>5.6</v>
      </c>
      <c r="L28" s="78">
        <v>0.05</v>
      </c>
      <c r="M28" s="75">
        <v>0.3</v>
      </c>
    </row>
    <row r="29" spans="1:13" ht="15" thickBot="1" x14ac:dyDescent="0.35">
      <c r="A29" s="133" t="s">
        <v>30</v>
      </c>
      <c r="B29" s="134"/>
      <c r="C29" s="95" t="s">
        <v>31</v>
      </c>
      <c r="D29" s="95" t="s">
        <v>4</v>
      </c>
      <c r="E29" s="141"/>
      <c r="F29" s="142"/>
      <c r="G29" s="142"/>
      <c r="H29" s="143"/>
      <c r="I29" s="100">
        <v>2000</v>
      </c>
      <c r="J29" s="102" t="s">
        <v>32</v>
      </c>
      <c r="K29" s="79">
        <v>0.1</v>
      </c>
      <c r="L29" s="80">
        <v>0.15</v>
      </c>
      <c r="M29" s="75" t="s">
        <v>33</v>
      </c>
    </row>
    <row r="30" spans="1:13" ht="15" thickTop="1" x14ac:dyDescent="0.3">
      <c r="K30" s="55" t="s">
        <v>63</v>
      </c>
      <c r="L30" s="55" t="s">
        <v>64</v>
      </c>
      <c r="M30" s="94">
        <f>SUM(M25:M28)</f>
        <v>1</v>
      </c>
    </row>
    <row r="31" spans="1:13" x14ac:dyDescent="0.3">
      <c r="A31" s="127" t="s">
        <v>34</v>
      </c>
      <c r="B31" s="127"/>
      <c r="C31" s="127"/>
      <c r="D31" s="127"/>
      <c r="E31" s="127"/>
      <c r="F31" s="127"/>
      <c r="G31" s="127"/>
      <c r="H31" s="127"/>
      <c r="I31" s="127"/>
      <c r="J31" s="127"/>
      <c r="K31" s="127"/>
      <c r="L31" s="127"/>
      <c r="M31" s="127"/>
    </row>
    <row r="32" spans="1:13" x14ac:dyDescent="0.3">
      <c r="A32" s="11" t="s">
        <v>10</v>
      </c>
      <c r="B32" s="86"/>
      <c r="C32" s="96" t="s">
        <v>12</v>
      </c>
      <c r="D32" s="12" t="s">
        <v>11</v>
      </c>
      <c r="E32" s="8"/>
      <c r="F32" s="8" t="s">
        <v>11</v>
      </c>
      <c r="G32" s="8"/>
      <c r="H32" s="8" t="s">
        <v>11</v>
      </c>
      <c r="I32" s="13" t="s">
        <v>35</v>
      </c>
      <c r="J32" s="14" t="s">
        <v>13</v>
      </c>
      <c r="K32" s="8" t="s">
        <v>11</v>
      </c>
      <c r="L32" s="8" t="s">
        <v>35</v>
      </c>
      <c r="M32" s="8" t="s">
        <v>36</v>
      </c>
    </row>
    <row r="33" spans="1:13" x14ac:dyDescent="0.3">
      <c r="A33" s="11" t="s">
        <v>14</v>
      </c>
      <c r="B33" s="87"/>
      <c r="C33" s="97">
        <v>210</v>
      </c>
      <c r="D33" s="15" t="s">
        <v>16</v>
      </c>
      <c r="E33" s="16">
        <f>C33*C34/365</f>
        <v>322191.78082191781</v>
      </c>
      <c r="F33" s="17" t="s">
        <v>37</v>
      </c>
      <c r="G33" s="18">
        <f>E33*365</f>
        <v>117600000</v>
      </c>
      <c r="H33" s="19" t="s">
        <v>38</v>
      </c>
      <c r="I33" s="20">
        <f>G33*I25</f>
        <v>81614400</v>
      </c>
      <c r="J33" s="21">
        <f>L25</f>
        <v>200</v>
      </c>
      <c r="K33" s="10" t="s">
        <v>91</v>
      </c>
      <c r="L33" s="19">
        <f>J33*I25*C34</f>
        <v>77727999.999999985</v>
      </c>
      <c r="M33" s="22">
        <f>((I33-L33)/I33)*M25</f>
        <v>2.3809523809523902E-2</v>
      </c>
    </row>
    <row r="34" spans="1:13" x14ac:dyDescent="0.3">
      <c r="A34" s="11"/>
      <c r="B34" s="88"/>
      <c r="C34" s="82">
        <f>20000*28</f>
        <v>560000</v>
      </c>
      <c r="D34" s="23" t="s">
        <v>39</v>
      </c>
      <c r="E34" s="17"/>
      <c r="F34" s="17"/>
      <c r="G34" s="18"/>
      <c r="H34" s="19"/>
      <c r="I34" s="20"/>
      <c r="J34" s="21"/>
      <c r="K34" s="10"/>
      <c r="L34" s="19"/>
      <c r="M34" s="22"/>
    </row>
    <row r="35" spans="1:13" x14ac:dyDescent="0.3">
      <c r="A35" s="11" t="s">
        <v>18</v>
      </c>
      <c r="B35" s="86"/>
      <c r="C35" s="99">
        <v>211</v>
      </c>
      <c r="D35" s="81" t="s">
        <v>40</v>
      </c>
      <c r="E35" s="16">
        <f>C41*C35/1000</f>
        <v>21100</v>
      </c>
      <c r="F35" s="17" t="s">
        <v>41</v>
      </c>
      <c r="G35" s="25">
        <f>E35*365</f>
        <v>7701500</v>
      </c>
      <c r="H35" s="10" t="s">
        <v>42</v>
      </c>
      <c r="I35" s="20">
        <f>G35*I26</f>
        <v>3226928.5</v>
      </c>
      <c r="J35" s="21">
        <f>E35-(E35*L26)</f>
        <v>17935</v>
      </c>
      <c r="K35" s="10" t="s">
        <v>42</v>
      </c>
      <c r="L35" s="26">
        <f>J35*I26*365</f>
        <v>2742889.2249999996</v>
      </c>
      <c r="M35" s="22">
        <f>((I35-L35)/I35)*M26</f>
        <v>1.5000000000000012E-2</v>
      </c>
    </row>
    <row r="36" spans="1:13" x14ac:dyDescent="0.3">
      <c r="A36" s="11"/>
      <c r="B36" s="89"/>
      <c r="C36" s="98">
        <f>C35/1000</f>
        <v>0.21099999999999999</v>
      </c>
      <c r="D36" s="24" t="s">
        <v>43</v>
      </c>
      <c r="E36" s="16"/>
      <c r="F36" s="17"/>
      <c r="G36" s="25"/>
      <c r="H36" s="10"/>
      <c r="I36" s="20"/>
      <c r="J36" s="21"/>
      <c r="K36" s="10"/>
      <c r="L36" s="26"/>
      <c r="M36" s="22"/>
    </row>
    <row r="37" spans="1:13" x14ac:dyDescent="0.3">
      <c r="A37" s="11" t="s">
        <v>22</v>
      </c>
      <c r="B37" s="87"/>
      <c r="C37" s="97">
        <v>1.17</v>
      </c>
      <c r="D37" s="81" t="s">
        <v>44</v>
      </c>
      <c r="E37" s="16">
        <f>C37*C41</f>
        <v>117000</v>
      </c>
      <c r="F37" s="17" t="s">
        <v>45</v>
      </c>
      <c r="G37" s="25">
        <f>E37*365/1000</f>
        <v>42705</v>
      </c>
      <c r="H37" s="10" t="s">
        <v>46</v>
      </c>
      <c r="I37" s="20">
        <f>G37*I27</f>
        <v>25047819.166499998</v>
      </c>
      <c r="J37" s="21">
        <f>E37-(E37*L27)</f>
        <v>105300</v>
      </c>
      <c r="K37" s="10" t="s">
        <v>46</v>
      </c>
      <c r="L37" s="26">
        <f>J37*I27*365/1000</f>
        <v>22543037.249849997</v>
      </c>
      <c r="M37" s="22">
        <f>((I37-L37)/I37)*M27</f>
        <v>1.0000000000000005E-2</v>
      </c>
    </row>
    <row r="38" spans="1:13" s="36" customFormat="1" ht="21" thickBot="1" x14ac:dyDescent="0.35">
      <c r="A38" s="27" t="s">
        <v>26</v>
      </c>
      <c r="B38" s="90"/>
      <c r="C38" s="84">
        <v>5.6</v>
      </c>
      <c r="D38" s="83" t="s">
        <v>47</v>
      </c>
      <c r="E38" s="28">
        <f>C38*C42</f>
        <v>280000</v>
      </c>
      <c r="F38" s="29" t="s">
        <v>48</v>
      </c>
      <c r="G38" s="30">
        <f>E38*365</f>
        <v>102200000</v>
      </c>
      <c r="H38" s="31" t="s">
        <v>90</v>
      </c>
      <c r="I38" s="32">
        <f>G38*I28</f>
        <v>18772096</v>
      </c>
      <c r="J38" s="33">
        <f>E38-(E38*L28)</f>
        <v>266000</v>
      </c>
      <c r="K38" s="31" t="s">
        <v>90</v>
      </c>
      <c r="L38" s="34">
        <f>J38*I28*365</f>
        <v>17833491.200000003</v>
      </c>
      <c r="M38" s="35">
        <f>((I38-L38)/I38)*M28</f>
        <v>1.4999999999999953E-2</v>
      </c>
    </row>
    <row r="39" spans="1:13" ht="15.6" thickTop="1" thickBot="1" x14ac:dyDescent="0.35">
      <c r="A39" s="37"/>
      <c r="B39" s="85"/>
      <c r="C39" s="5"/>
      <c r="D39" s="5"/>
      <c r="E39" s="5"/>
      <c r="F39" s="5"/>
      <c r="G39" s="5"/>
      <c r="H39" s="5"/>
      <c r="I39" s="4"/>
      <c r="J39" s="5"/>
      <c r="K39" s="5"/>
      <c r="L39" s="4"/>
      <c r="M39" s="38">
        <f>SUM(M33:M38)</f>
        <v>6.3809523809523871E-2</v>
      </c>
    </row>
    <row r="40" spans="1:13" ht="15.6" thickTop="1" thickBot="1" x14ac:dyDescent="0.35">
      <c r="A40" s="37"/>
      <c r="B40" s="85"/>
      <c r="C40" s="5"/>
      <c r="D40" s="5"/>
      <c r="E40" s="5"/>
      <c r="F40" s="5"/>
      <c r="G40" s="5"/>
      <c r="H40" s="39" t="s">
        <v>49</v>
      </c>
      <c r="I40" s="40">
        <f>(I33+I35+I37+I38)/1000</f>
        <v>128661.2436665</v>
      </c>
      <c r="J40" s="41"/>
      <c r="K40" s="41"/>
      <c r="L40" s="40">
        <f>(L33+L35+L37+L38)/1000</f>
        <v>120847.41767484997</v>
      </c>
      <c r="M40" s="42">
        <f>I40-L40</f>
        <v>7813.8259916500247</v>
      </c>
    </row>
    <row r="41" spans="1:13" ht="15" thickTop="1" x14ac:dyDescent="0.3">
      <c r="A41" s="43" t="s">
        <v>92</v>
      </c>
      <c r="B41" s="91"/>
      <c r="C41" s="92">
        <v>100000</v>
      </c>
      <c r="D41" s="5" t="s">
        <v>93</v>
      </c>
      <c r="E41" s="5"/>
      <c r="F41" s="5"/>
    </row>
    <row r="42" spans="1:13" ht="15" thickBot="1" x14ac:dyDescent="0.35">
      <c r="A42" s="44"/>
      <c r="B42" s="44"/>
      <c r="C42" s="93">
        <v>50000</v>
      </c>
      <c r="D42" s="5" t="s">
        <v>50</v>
      </c>
      <c r="E42" s="5"/>
      <c r="F42" s="5"/>
      <c r="M42" s="45"/>
    </row>
    <row r="43" spans="1:13" ht="15" thickTop="1" x14ac:dyDescent="0.3">
      <c r="D43" t="s">
        <v>51</v>
      </c>
    </row>
    <row r="44" spans="1:13" x14ac:dyDescent="0.3">
      <c r="D44" t="s">
        <v>52</v>
      </c>
    </row>
    <row r="45" spans="1:13" x14ac:dyDescent="0.3">
      <c r="D45" t="s">
        <v>53</v>
      </c>
    </row>
    <row r="47" spans="1:13" x14ac:dyDescent="0.3">
      <c r="A47" s="127" t="s">
        <v>54</v>
      </c>
      <c r="B47" s="127"/>
      <c r="C47" s="127"/>
      <c r="D47" s="127"/>
      <c r="E47" s="127"/>
      <c r="F47" s="127"/>
      <c r="G47" s="127"/>
      <c r="H47" s="127"/>
      <c r="I47" s="127"/>
      <c r="J47" s="127"/>
      <c r="K47" s="127"/>
      <c r="L47" s="127"/>
      <c r="M47" s="127"/>
    </row>
    <row r="48" spans="1:13" x14ac:dyDescent="0.3">
      <c r="A48" s="7" t="s">
        <v>10</v>
      </c>
      <c r="B48" s="7"/>
      <c r="C48" s="8" t="s">
        <v>55</v>
      </c>
      <c r="D48" s="8" t="s">
        <v>11</v>
      </c>
      <c r="E48" s="144"/>
      <c r="F48" s="145"/>
      <c r="G48" s="145"/>
      <c r="H48" s="146"/>
      <c r="I48" s="8" t="s">
        <v>56</v>
      </c>
      <c r="J48" s="8" t="s">
        <v>57</v>
      </c>
      <c r="K48" s="8" t="s">
        <v>11</v>
      </c>
      <c r="L48" s="8" t="s">
        <v>56</v>
      </c>
      <c r="M48" s="8" t="s">
        <v>58</v>
      </c>
    </row>
    <row r="49" spans="1:13" x14ac:dyDescent="0.3">
      <c r="A49" s="7" t="s">
        <v>30</v>
      </c>
      <c r="B49" s="7"/>
      <c r="C49" s="46">
        <f>(K29*J17)</f>
        <v>9.4405049999999999</v>
      </c>
      <c r="D49" s="10" t="s">
        <v>4</v>
      </c>
      <c r="E49" s="147"/>
      <c r="F49" s="148"/>
      <c r="G49" s="148"/>
      <c r="H49" s="149"/>
      <c r="I49" s="19">
        <f>C49*I29</f>
        <v>18881.009999999998</v>
      </c>
      <c r="J49" s="46">
        <f>J17*L29</f>
        <v>14.160757500000001</v>
      </c>
      <c r="K49" s="10" t="s">
        <v>4</v>
      </c>
      <c r="L49" s="19">
        <f>J49*I29</f>
        <v>28321.515000000003</v>
      </c>
      <c r="M49" s="22">
        <f>(L49-I49)/I49</f>
        <v>0.50000000000000033</v>
      </c>
    </row>
    <row r="50" spans="1:13" ht="15" thickBot="1" x14ac:dyDescent="0.35">
      <c r="H50" s="5"/>
      <c r="I50" s="47"/>
      <c r="J50" s="5"/>
      <c r="K50" s="5"/>
      <c r="L50" s="47"/>
      <c r="M50" s="48">
        <f>M49</f>
        <v>0.50000000000000033</v>
      </c>
    </row>
    <row r="51" spans="1:13" ht="15" thickTop="1" x14ac:dyDescent="0.3">
      <c r="M51" s="49"/>
    </row>
    <row r="52" spans="1:13" ht="15" thickBot="1" x14ac:dyDescent="0.35"/>
    <row r="53" spans="1:13" ht="15" thickBot="1" x14ac:dyDescent="0.35">
      <c r="A53" t="s">
        <v>59</v>
      </c>
      <c r="K53" s="50">
        <f>M39</f>
        <v>6.3809523809523871E-2</v>
      </c>
      <c r="L53" s="51" t="str">
        <f>IF(K53&lt;0%,"Carbon Increase!",IF(AND(K53&gt;100%,K53&lt;=200%),"Carbon Negative",IF(K53=100%,"Carbon Neutral",IF(AND(K53&gt;=90%,K53&lt;100%),"7 Diamond",(IF(AND(K53&gt;=65%,K53&lt;90%),"6 Diamond",(IF(AND(K53&gt;=45%,K53&lt;65%),"5 Diamond",(IF(AND(K53&gt;=25%,K53&lt;45%),"4 Diamond",IF(AND(K53&gt;=10%,K53&lt;25%),"3 Diamond",(IF(AND(K53&gt;=5%,K53&lt;10%),"2 Diamond",(IF(AND(K53&gt;=1%,K53&lt;5%),"1 Diamond",(IF(AND(K53&gt;=0%,K53&lt;1%),"On Going Effort","N/A")))))))))))))))))</f>
        <v>2 Diamond</v>
      </c>
      <c r="M53" s="52"/>
    </row>
    <row r="54" spans="1:13" ht="15" thickBot="1" x14ac:dyDescent="0.35">
      <c r="K54" s="5"/>
    </row>
    <row r="55" spans="1:13" ht="15" thickBot="1" x14ac:dyDescent="0.35">
      <c r="A55" t="s">
        <v>60</v>
      </c>
      <c r="K55" s="53">
        <f>L49/1000</f>
        <v>28.321515000000002</v>
      </c>
      <c r="L55" s="116" t="s">
        <v>61</v>
      </c>
      <c r="M55" s="117"/>
    </row>
  </sheetData>
  <mergeCells count="16">
    <mergeCell ref="L55:M55"/>
    <mergeCell ref="I11:M11"/>
    <mergeCell ref="I12:M12"/>
    <mergeCell ref="I14:M14"/>
    <mergeCell ref="A23:M23"/>
    <mergeCell ref="A31:M31"/>
    <mergeCell ref="A47:M47"/>
    <mergeCell ref="I13:M13"/>
    <mergeCell ref="A24:B24"/>
    <mergeCell ref="A25:B25"/>
    <mergeCell ref="A26:B26"/>
    <mergeCell ref="A27:B27"/>
    <mergeCell ref="A28:B28"/>
    <mergeCell ref="A29:B29"/>
    <mergeCell ref="E24:H29"/>
    <mergeCell ref="E48:H49"/>
  </mergeCells>
  <conditionalFormatting sqref="J26">
    <cfRule type="iconSet" priority="1">
      <iconSet iconSet="3Arrows">
        <cfvo type="percent" val="0"/>
        <cfvo type="percent" val="33"/>
        <cfvo type="percent" val="67"/>
      </iconSet>
    </cfRule>
  </conditionalFormatting>
  <pageMargins left="0.59055118110236227" right="0.47244094488188981" top="0.35433070866141736" bottom="0.35433070866141736" header="0.31496062992125984" footer="0.31496062992125984"/>
  <pageSetup paperSize="9" scale="58"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E5A8A-A5A2-46CE-9EF2-9843D93EB31F}">
  <dimension ref="A1:E20"/>
  <sheetViews>
    <sheetView workbookViewId="0">
      <selection activeCell="L12" sqref="L12"/>
    </sheetView>
  </sheetViews>
  <sheetFormatPr defaultColWidth="9.109375" defaultRowHeight="14.4" x14ac:dyDescent="0.3"/>
  <cols>
    <col min="1" max="1" width="29.6640625" style="57" customWidth="1"/>
    <col min="2" max="2" width="23.6640625" style="67" customWidth="1"/>
    <col min="3" max="3" width="19.44140625" style="60" customWidth="1"/>
    <col min="4" max="16384" width="9.109375" style="57"/>
  </cols>
  <sheetData>
    <row r="1" spans="1:5" x14ac:dyDescent="0.3">
      <c r="B1" s="63" t="s">
        <v>81</v>
      </c>
      <c r="C1" s="68" t="s">
        <v>11</v>
      </c>
      <c r="D1" s="58" t="s">
        <v>65</v>
      </c>
    </row>
    <row r="2" spans="1:5" x14ac:dyDescent="0.3">
      <c r="A2" s="57" t="s">
        <v>73</v>
      </c>
      <c r="B2" s="64">
        <v>0.69399999999999995</v>
      </c>
      <c r="C2" s="69" t="s">
        <v>17</v>
      </c>
      <c r="D2" s="57" t="s">
        <v>67</v>
      </c>
    </row>
    <row r="3" spans="1:5" x14ac:dyDescent="0.3">
      <c r="A3" s="57" t="s">
        <v>18</v>
      </c>
      <c r="B3" s="64">
        <v>0.41899999999999998</v>
      </c>
      <c r="C3" s="69" t="s">
        <v>21</v>
      </c>
      <c r="D3" s="57" t="s">
        <v>68</v>
      </c>
    </row>
    <row r="4" spans="1:5" x14ac:dyDescent="0.3">
      <c r="A4" s="57" t="s">
        <v>76</v>
      </c>
      <c r="B4" s="65">
        <v>586.53129999999999</v>
      </c>
      <c r="C4" s="69" t="s">
        <v>25</v>
      </c>
      <c r="D4" s="57" t="s">
        <v>69</v>
      </c>
    </row>
    <row r="5" spans="1:5" x14ac:dyDescent="0.3">
      <c r="A5" s="57" t="s">
        <v>77</v>
      </c>
      <c r="B5" s="61">
        <v>0.18368000000000001</v>
      </c>
      <c r="C5" s="69" t="s">
        <v>29</v>
      </c>
      <c r="D5" s="57" t="s">
        <v>66</v>
      </c>
    </row>
    <row r="6" spans="1:5" x14ac:dyDescent="0.3">
      <c r="A6" s="57" t="s">
        <v>78</v>
      </c>
      <c r="B6" s="61">
        <v>0.11529</v>
      </c>
      <c r="C6" s="69" t="s">
        <v>29</v>
      </c>
      <c r="D6" s="150" t="s">
        <v>66</v>
      </c>
      <c r="E6" s="150"/>
    </row>
    <row r="7" spans="1:5" x14ac:dyDescent="0.3">
      <c r="A7" s="57" t="s">
        <v>79</v>
      </c>
      <c r="B7" s="61">
        <v>0.79100000000000004</v>
      </c>
      <c r="C7" s="69" t="s">
        <v>29</v>
      </c>
      <c r="D7" s="150" t="s">
        <v>80</v>
      </c>
      <c r="E7" s="150"/>
    </row>
    <row r="8" spans="1:5" x14ac:dyDescent="0.3">
      <c r="A8" s="59" t="s">
        <v>75</v>
      </c>
      <c r="B8" s="66">
        <v>14400</v>
      </c>
      <c r="C8" s="60" t="s">
        <v>71</v>
      </c>
      <c r="D8" s="57" t="s">
        <v>70</v>
      </c>
    </row>
    <row r="9" spans="1:5" x14ac:dyDescent="0.3">
      <c r="A9" s="59" t="s">
        <v>72</v>
      </c>
      <c r="B9" s="66">
        <v>2000</v>
      </c>
      <c r="C9" s="60" t="s">
        <v>71</v>
      </c>
      <c r="D9" s="57" t="s">
        <v>82</v>
      </c>
    </row>
    <row r="10" spans="1:5" x14ac:dyDescent="0.3">
      <c r="A10" s="59" t="s">
        <v>74</v>
      </c>
      <c r="B10" s="66">
        <v>2560</v>
      </c>
      <c r="C10" s="60" t="s">
        <v>71</v>
      </c>
      <c r="D10" s="57" t="s">
        <v>82</v>
      </c>
    </row>
    <row r="11" spans="1:5" x14ac:dyDescent="0.3">
      <c r="A11" s="60"/>
      <c r="C11" s="70"/>
      <c r="D11" s="60"/>
      <c r="E11" s="60"/>
    </row>
    <row r="12" spans="1:5" x14ac:dyDescent="0.3">
      <c r="A12" s="60"/>
      <c r="C12" s="70"/>
      <c r="D12" s="60"/>
      <c r="E12" s="60"/>
    </row>
    <row r="13" spans="1:5" x14ac:dyDescent="0.3">
      <c r="A13" s="60" t="s">
        <v>83</v>
      </c>
      <c r="C13" s="70"/>
      <c r="D13" s="60"/>
      <c r="E13" s="60"/>
    </row>
    <row r="20" spans="1:2" x14ac:dyDescent="0.3">
      <c r="A20" s="59"/>
      <c r="B20" s="62" t="s">
        <v>62</v>
      </c>
    </row>
  </sheetData>
  <mergeCells count="2">
    <mergeCell ref="D6:E6"/>
    <mergeCell ref="D7:E7"/>
  </mergeCells>
  <phoneticPr fontId="9" type="noConversion"/>
  <conditionalFormatting sqref="C3">
    <cfRule type="iconSet" priority="1">
      <iconSet iconSet="3Arrows">
        <cfvo type="percent" val="0"/>
        <cfvo type="percent" val="33"/>
        <cfvo type="percent" val="67"/>
      </iconSet>
    </cfRule>
  </conditionalFormatting>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Design - Zone</vt:lpstr>
      <vt:lpstr>Notes Reference</vt:lpstr>
      <vt:lpstr>'Design - Zone'!Print_Area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Muhd. Fendi Mustafa</dc:creator>
  <cp:lastModifiedBy>Nur Sarah Mohd Ali</cp:lastModifiedBy>
  <dcterms:created xsi:type="dcterms:W3CDTF">2019-11-01T08:10:12Z</dcterms:created>
  <dcterms:modified xsi:type="dcterms:W3CDTF">2022-06-09T03:59:29Z</dcterms:modified>
</cp:coreProperties>
</file>